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1640" activeTab="0"/>
  </bookViews>
  <sheets>
    <sheet name="11-13гг" sheetId="1" r:id="rId1"/>
  </sheets>
  <definedNames/>
  <calcPr fullCalcOnLoad="1"/>
</workbook>
</file>

<file path=xl/sharedStrings.xml><?xml version="1.0" encoding="utf-8"?>
<sst xmlns="http://schemas.openxmlformats.org/spreadsheetml/2006/main" count="529" uniqueCount="153">
  <si>
    <t>Наименование</t>
  </si>
  <si>
    <t>КОД</t>
  </si>
  <si>
    <t>Целевая статья</t>
  </si>
  <si>
    <t>Вид расхода</t>
  </si>
  <si>
    <t>001</t>
  </si>
  <si>
    <t>000</t>
  </si>
  <si>
    <t>0100</t>
  </si>
  <si>
    <t>Жилищно-коммунальное хозяйство</t>
  </si>
  <si>
    <t>Жилищное хозяйство</t>
  </si>
  <si>
    <t>0900</t>
  </si>
  <si>
    <t>0500</t>
  </si>
  <si>
    <t>0501</t>
  </si>
  <si>
    <t>0000000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</si>
  <si>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</si>
  <si>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</si>
  <si>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</si>
  <si>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</si>
  <si>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Обеспечение деятельности подведомственных учреждений</t>
  </si>
  <si>
    <t>327</t>
  </si>
  <si>
    <t>0800</t>
  </si>
  <si>
    <t>Культура</t>
  </si>
  <si>
    <t>0801</t>
  </si>
  <si>
    <t>Здравоохранение и спорт</t>
  </si>
  <si>
    <t>Дворцы и дома культуры, другие учреждения культуры и средств массовой информации</t>
  </si>
  <si>
    <t>4400000</t>
  </si>
  <si>
    <t>Спорт и физическая культура</t>
  </si>
  <si>
    <t>5120000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</si>
  <si>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</si>
  <si>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</si>
  <si>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</si>
  <si>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</si>
  <si>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0309</t>
  </si>
  <si>
    <t>Общегосударственные вопросы</t>
  </si>
  <si>
    <t>0103</t>
  </si>
  <si>
    <t>Мероприятия в сфере культуры, кинематографии и средств массовой информации</t>
  </si>
  <si>
    <t>4500000</t>
  </si>
  <si>
    <t>453</t>
  </si>
  <si>
    <t>Физкультурно-оздоровительная работа и спортивные мероприятия</t>
  </si>
  <si>
    <t>Государственная поддержка в сфере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</si>
  <si>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местного самоуправления</t>
  </si>
  <si>
    <t>Национальная оборона</t>
  </si>
  <si>
    <t>0200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</si>
  <si>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</si>
  <si>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</si>
  <si>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</si>
  <si>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Благоустройство</t>
  </si>
  <si>
    <t>6000000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</si>
  <si>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</si>
  <si>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</si>
  <si>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</si>
  <si>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</si>
  <si>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</si>
  <si>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</si>
  <si>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Мероприятия вобласти здравоохранения, спорта и физической культуры, туризма</t>
  </si>
  <si>
    <t>ВСЕГО  РАСХОДОВ</t>
  </si>
  <si>
    <t>0112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</si>
  <si>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</si>
  <si>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</si>
  <si>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</si>
  <si>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2190000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</si>
  <si>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</si>
  <si>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</si>
  <si>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</si>
  <si>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</si>
  <si>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</si>
  <si>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</si>
  <si>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</si>
  <si>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Библиотеки</t>
  </si>
  <si>
    <t>4420000</t>
  </si>
  <si>
    <t>Резервные фонды</t>
  </si>
  <si>
    <t>0700000</t>
  </si>
  <si>
    <t>Резервные фонды органов местного самоуправления</t>
  </si>
  <si>
    <t>Администрация сельского поселения Березняковское</t>
  </si>
  <si>
    <t>0204</t>
  </si>
  <si>
    <t>0013600</t>
  </si>
  <si>
    <t>0020000</t>
  </si>
  <si>
    <t>Выполнение функций органами местного самоуправления</t>
  </si>
  <si>
    <t>500</t>
  </si>
  <si>
    <t>0020400</t>
  </si>
  <si>
    <t>Прочие расходы</t>
  </si>
  <si>
    <t>013</t>
  </si>
  <si>
    <t>0203</t>
  </si>
  <si>
    <t>2090100</t>
  </si>
  <si>
    <t>2190100</t>
  </si>
  <si>
    <t>Выполнение функций бюджетными учреждениями</t>
  </si>
  <si>
    <t>3500200</t>
  </si>
  <si>
    <t>Капитальный ремонт государственного жилищного фонда субъектов РФ и муниципального жилищного фонда</t>
  </si>
  <si>
    <t>0503</t>
  </si>
  <si>
    <t>6000100</t>
  </si>
  <si>
    <t>4310100</t>
  </si>
  <si>
    <t>4409900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</si>
  <si>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</si>
  <si>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</si>
  <si>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имущества библиотек</t>
  </si>
  <si>
    <t>4429901</t>
  </si>
  <si>
    <t>Другие расходы на обеспечение деятельности библиотек</t>
  </si>
  <si>
    <t>0020300</t>
  </si>
  <si>
    <t>6000200</t>
  </si>
  <si>
    <t>6000300</t>
  </si>
  <si>
    <t>6000400</t>
  </si>
  <si>
    <t>Прочие мероприятия по благоустройству поселений</t>
  </si>
  <si>
    <t>6000500</t>
  </si>
  <si>
    <t>5129700</t>
  </si>
  <si>
    <t>0700500</t>
  </si>
  <si>
    <t>0021100</t>
  </si>
  <si>
    <t xml:space="preserve">Председатель представительного органа местного самоуправления муниципального образования. </t>
  </si>
  <si>
    <t>Субсидии юридическим лицам</t>
  </si>
  <si>
    <t>0502</t>
  </si>
  <si>
    <t>Поддержка коммунального хозяйства</t>
  </si>
  <si>
    <t>Мероприятия в области коммунального хозяйства</t>
  </si>
  <si>
    <t>Расходы за счет субсидии</t>
  </si>
  <si>
    <t>Другие вопросы в области национальной экономики</t>
  </si>
  <si>
    <t>Мероприятия в области строительства архитектуры и градостроительства</t>
  </si>
  <si>
    <t>0412</t>
  </si>
  <si>
    <t>3380000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</si>
  <si>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</si>
  <si>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</si>
  <si>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</si>
  <si>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</si>
  <si>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</si>
  <si>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06503000</t>
  </si>
  <si>
    <t>00000000</t>
  </si>
  <si>
    <t>0,13</t>
  </si>
  <si>
    <t>сумма</t>
  </si>
  <si>
    <t>0106</t>
  </si>
  <si>
    <t>Руководитель контрольно-счетной палаты муниципального образования и его заместители</t>
  </si>
  <si>
    <t>0022500</t>
  </si>
  <si>
    <t>Обеспечение деятельности финансовых, налоговых и таможенных органов финансового (финансово бюджетного ) надзора</t>
  </si>
  <si>
    <t>002</t>
  </si>
  <si>
    <t>003</t>
  </si>
  <si>
    <t>Совет депутатов</t>
  </si>
  <si>
    <t>Контрольно-ревизионная комиссия</t>
  </si>
  <si>
    <t>1001</t>
  </si>
  <si>
    <t>49101000</t>
  </si>
  <si>
    <t>005</t>
  </si>
  <si>
    <t>Социальное обеспечение</t>
  </si>
  <si>
    <t>1000</t>
  </si>
  <si>
    <t>Пенсионное обеспечение. Доплаты к пенсиям государственных служащих субъектов РФ и муниципальных служащих. Социальные   выплаты. Пенсии, пособия, выплачиваемые организациями сектора гос.управления</t>
  </si>
  <si>
    <t>На проведение мероприятия по гражданской обороне и защите населения от черезвычайных ситуаций природного и техногенного характера</t>
  </si>
  <si>
    <t>Поддержка жилищного хозяйства (Капитальный ремонт жилого фонда)</t>
  </si>
  <si>
    <t>2013г</t>
  </si>
  <si>
    <t>2012г</t>
  </si>
  <si>
    <t>Раздел и</t>
  </si>
  <si>
    <t>подраздел</t>
  </si>
  <si>
    <t>сельского поселения Березняковское</t>
  </si>
  <si>
    <t>К Постановлению Главы</t>
  </si>
  <si>
    <t>Приложение №4</t>
  </si>
  <si>
    <t>от  ______ №____</t>
  </si>
  <si>
    <t>Ведомственная структура расходов бюджета  сельского поселения Березняковское на 2012-2014годы</t>
  </si>
  <si>
    <t>2014г</t>
  </si>
  <si>
    <t>3500300</t>
  </si>
  <si>
    <t>Коммунальное хозяйство</t>
  </si>
  <si>
    <t>1101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</si>
</sst>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 Cyr"/>
      <family val="1"/>
    </font>
    <font>
      <i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7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 wrapText="1"/>
    </xf>
    <xf numFmtId="171" fontId="5" fillId="0" borderId="1" xfId="20" applyFont="1" applyBorder="1" applyAlignment="1">
      <alignment horizontal="center" wrapText="1"/>
    </xf>
    <xf numFmtId="171" fontId="5" fillId="0" borderId="1" xfId="20" applyFont="1" applyBorder="1" applyAlignment="1">
      <alignment horizontal="center" wrapText="1"/>
    </xf>
    <xf numFmtId="171" fontId="5" fillId="0" borderId="0" xfId="20" applyFont="1" applyAlignment="1">
      <alignment/>
    </xf>
    <xf numFmtId="172" fontId="6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172" fontId="5" fillId="0" borderId="6" xfId="0" applyNumberFormat="1" applyFont="1" applyBorder="1" applyAlignment="1">
      <alignment horizontal="center" wrapText="1"/>
    </xf>
    <xf numFmtId="172" fontId="5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8" fillId="0" borderId="5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172" fontId="10" fillId="0" borderId="5" xfId="0" applyNumberFormat="1" applyFont="1" applyBorder="1" applyAlignment="1">
      <alignment horizontal="center" wrapText="1"/>
    </xf>
    <xf numFmtId="172" fontId="10" fillId="0" borderId="1" xfId="0" applyNumberFormat="1" applyFont="1" applyBorder="1" applyAlignment="1">
      <alignment horizontal="center" wrapText="1"/>
    </xf>
    <xf numFmtId="172" fontId="8" fillId="0" borderId="5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9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wrapText="1"/>
    </xf>
    <xf numFmtId="172" fontId="6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 wrapText="1"/>
    </xf>
    <xf numFmtId="172" fontId="6" fillId="0" borderId="5" xfId="0" applyNumberFormat="1" applyFont="1" applyBorder="1" applyAlignment="1">
      <alignment horizontal="center" wrapText="1"/>
    </xf>
    <xf numFmtId="172" fontId="8" fillId="0" borderId="5" xfId="0" applyNumberFormat="1" applyFont="1" applyBorder="1" applyAlignment="1">
      <alignment horizontal="center" wrapText="1"/>
    </xf>
    <xf numFmtId="172" fontId="5" fillId="0" borderId="5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10" fillId="0" borderId="4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2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1" fontId="5" fillId="0" borderId="4" xfId="20" applyFont="1" applyBorder="1" applyAlignment="1">
      <alignment wrapText="1"/>
    </xf>
    <xf numFmtId="171" fontId="5" fillId="0" borderId="2" xfId="20" applyFont="1" applyBorder="1" applyAlignment="1">
      <alignment wrapText="1"/>
    </xf>
    <xf numFmtId="171" fontId="5" fillId="0" borderId="3" xfId="20" applyFont="1" applyBorder="1" applyAlignment="1">
      <alignment wrapText="1"/>
    </xf>
    <xf numFmtId="171" fontId="5" fillId="0" borderId="4" xfId="20" applyFont="1" applyBorder="1" applyAlignment="1">
      <alignment horizontal="left" wrapText="1"/>
    </xf>
    <xf numFmtId="171" fontId="5" fillId="0" borderId="2" xfId="20" applyFont="1" applyBorder="1" applyAlignment="1">
      <alignment horizontal="left" wrapText="1"/>
    </xf>
    <xf numFmtId="171" fontId="5" fillId="0" borderId="3" xfId="2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9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11" fillId="0" borderId="7" xfId="0" applyNumberFormat="1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tabSelected="1" workbookViewId="0" topLeftCell="A112">
      <selection activeCell="F121" sqref="F121"/>
    </sheetView>
  </sheetViews>
  <sheetFormatPr defaultColWidth="9.140625" defaultRowHeight="12.75"/>
  <cols>
    <col min="1" max="1" width="3.28125" style="3" customWidth="1"/>
    <col min="2" max="3" width="9.140625" style="3" customWidth="1"/>
    <col min="4" max="4" width="13.7109375" style="3" customWidth="1"/>
    <col min="5" max="5" width="7.140625" style="3" customWidth="1"/>
    <col min="6" max="6" width="8.7109375" style="3" customWidth="1"/>
    <col min="7" max="7" width="10.140625" style="3" customWidth="1"/>
    <col min="8" max="8" width="6.421875" style="3" customWidth="1"/>
    <col min="9" max="9" width="11.140625" style="3" customWidth="1"/>
    <col min="10" max="10" width="11.7109375" style="3" customWidth="1"/>
    <col min="11" max="11" width="11.140625" style="3" customWidth="1"/>
    <col min="12" max="16384" width="9.140625" style="3" customWidth="1"/>
  </cols>
  <sheetData>
    <row r="1" ht="20.25" customHeight="1">
      <c r="I1" s="3" t="s">
        <v>146</v>
      </c>
    </row>
    <row r="2" spans="7:11" ht="15" customHeight="1">
      <c r="G2" s="41"/>
      <c r="H2" s="41"/>
      <c r="I2" s="140" t="s">
        <v>145</v>
      </c>
      <c r="J2" s="141"/>
      <c r="K2" s="141"/>
    </row>
    <row r="3" spans="7:11" ht="13.5" customHeight="1">
      <c r="G3" s="41"/>
      <c r="H3" s="41"/>
      <c r="I3" s="140" t="s">
        <v>144</v>
      </c>
      <c r="J3" s="141"/>
      <c r="K3" s="141"/>
    </row>
    <row r="4" spans="7:11" ht="15.75" customHeight="1">
      <c r="G4" s="41"/>
      <c r="H4" s="41"/>
      <c r="I4" s="140" t="s">
        <v>147</v>
      </c>
      <c r="J4" s="141"/>
      <c r="K4" s="141"/>
    </row>
    <row r="6" spans="3:8" ht="27" customHeight="1">
      <c r="C6" s="138" t="s">
        <v>148</v>
      </c>
      <c r="D6" s="139"/>
      <c r="E6" s="139"/>
      <c r="F6" s="139"/>
      <c r="G6" s="139"/>
      <c r="H6" s="139"/>
    </row>
    <row r="7" spans="3:8" ht="27" customHeight="1">
      <c r="C7" s="42"/>
      <c r="D7" s="43"/>
      <c r="E7" s="43"/>
      <c r="F7" s="43"/>
      <c r="G7" s="43"/>
      <c r="H7" s="43"/>
    </row>
    <row r="8" spans="2:11" ht="12.75">
      <c r="B8" s="23"/>
      <c r="C8" s="24"/>
      <c r="D8" s="24"/>
      <c r="E8" s="23"/>
      <c r="F8" s="46" t="s">
        <v>142</v>
      </c>
      <c r="G8" s="24"/>
      <c r="H8" s="23"/>
      <c r="I8" s="27" t="s">
        <v>141</v>
      </c>
      <c r="J8" s="27" t="s">
        <v>140</v>
      </c>
      <c r="K8" s="27" t="s">
        <v>149</v>
      </c>
    </row>
    <row r="9" spans="2:11" ht="12.75" customHeight="1">
      <c r="B9" s="133" t="s">
        <v>0</v>
      </c>
      <c r="C9" s="134"/>
      <c r="D9" s="134"/>
      <c r="E9" s="44" t="s">
        <v>1</v>
      </c>
      <c r="F9" s="47" t="s">
        <v>143</v>
      </c>
      <c r="G9" s="45" t="s">
        <v>2</v>
      </c>
      <c r="H9" s="26" t="s">
        <v>3</v>
      </c>
      <c r="I9" s="28" t="s">
        <v>123</v>
      </c>
      <c r="J9" s="28" t="s">
        <v>123</v>
      </c>
      <c r="K9" s="28" t="s">
        <v>123</v>
      </c>
    </row>
    <row r="10" spans="2:11" ht="24.75" customHeight="1">
      <c r="B10" s="135" t="s">
        <v>72</v>
      </c>
      <c r="C10" s="136"/>
      <c r="D10" s="136"/>
      <c r="E10" s="25" t="s">
        <v>4</v>
      </c>
      <c r="F10" s="19"/>
      <c r="G10" s="19"/>
      <c r="H10" s="19"/>
      <c r="I10" s="38">
        <f>I137-I132-I125-I28</f>
        <v>50106</v>
      </c>
      <c r="J10" s="38">
        <f>J11+J35+J51+J59+J86+J91+J118+J123</f>
        <v>54615.97</v>
      </c>
      <c r="K10" s="38">
        <f>J10*1.14</f>
        <v>62262.205799999996</v>
      </c>
    </row>
    <row r="11" spans="2:11" ht="15.75" customHeight="1">
      <c r="B11" s="137" t="s">
        <v>32</v>
      </c>
      <c r="C11" s="89"/>
      <c r="D11" s="89"/>
      <c r="E11" s="6" t="s">
        <v>4</v>
      </c>
      <c r="F11" s="2" t="s">
        <v>6</v>
      </c>
      <c r="G11" s="2" t="s">
        <v>12</v>
      </c>
      <c r="H11" s="2" t="s">
        <v>5</v>
      </c>
      <c r="I11" s="18">
        <f>I12+I16+I24</f>
        <v>14738</v>
      </c>
      <c r="J11" s="18">
        <f>J12+J16+J24</f>
        <v>16019.95</v>
      </c>
      <c r="K11" s="50">
        <v>18263</v>
      </c>
    </row>
    <row r="12" spans="2:11" ht="51.75" customHeight="1">
      <c r="B12" s="71" t="s">
        <v>42</v>
      </c>
      <c r="C12" s="72"/>
      <c r="D12" s="72"/>
      <c r="E12" s="4" t="s">
        <v>4</v>
      </c>
      <c r="F12" s="2" t="s">
        <v>43</v>
      </c>
      <c r="G12" s="2" t="s">
        <v>12</v>
      </c>
      <c r="H12" s="2" t="s">
        <v>5</v>
      </c>
      <c r="I12" s="14">
        <v>1555</v>
      </c>
      <c r="J12" s="14">
        <f>I12*1.09</f>
        <v>1694.95</v>
      </c>
      <c r="K12" s="50">
        <v>1932</v>
      </c>
    </row>
    <row r="13" spans="2:11" ht="26.25" customHeight="1">
      <c r="B13" s="79" t="s">
        <v>13</v>
      </c>
      <c r="C13" s="79"/>
      <c r="D13" s="79"/>
      <c r="E13" s="4" t="s">
        <v>4</v>
      </c>
      <c r="F13" s="2" t="s">
        <v>43</v>
      </c>
      <c r="G13" s="2" t="s">
        <v>75</v>
      </c>
      <c r="H13" s="2" t="s">
        <v>5</v>
      </c>
      <c r="I13" s="1">
        <v>1555</v>
      </c>
      <c r="J13" s="1">
        <f>J12</f>
        <v>1694.95</v>
      </c>
      <c r="K13" s="52">
        <f aca="true" t="shared" si="0" ref="K13:K70">J13*1.14</f>
        <v>1932.243</v>
      </c>
    </row>
    <row r="14" spans="2:11" ht="20.25" customHeight="1">
      <c r="B14" s="79" t="s">
        <v>44</v>
      </c>
      <c r="C14" s="88"/>
      <c r="D14" s="88"/>
      <c r="E14" s="4" t="s">
        <v>4</v>
      </c>
      <c r="F14" s="2" t="s">
        <v>43</v>
      </c>
      <c r="G14" s="2" t="s">
        <v>96</v>
      </c>
      <c r="H14" s="2" t="s">
        <v>5</v>
      </c>
      <c r="I14" s="1">
        <v>1555</v>
      </c>
      <c r="J14" s="1">
        <f>J12</f>
        <v>1694.95</v>
      </c>
      <c r="K14" s="52">
        <f t="shared" si="0"/>
        <v>1932.243</v>
      </c>
    </row>
    <row r="15" spans="2:11" ht="29.25" customHeight="1">
      <c r="B15" s="61" t="s">
        <v>76</v>
      </c>
      <c r="C15" s="62"/>
      <c r="D15" s="63"/>
      <c r="E15" s="4" t="s">
        <v>4</v>
      </c>
      <c r="F15" s="2" t="s">
        <v>43</v>
      </c>
      <c r="G15" s="2" t="s">
        <v>96</v>
      </c>
      <c r="H15" s="2" t="s">
        <v>77</v>
      </c>
      <c r="I15" s="1">
        <v>1555</v>
      </c>
      <c r="J15" s="1">
        <f>J12</f>
        <v>1694.95</v>
      </c>
      <c r="K15" s="52">
        <f t="shared" si="0"/>
        <v>1932.243</v>
      </c>
    </row>
    <row r="16" spans="2:11" ht="66" customHeight="1">
      <c r="B16" s="96" t="s">
        <v>14</v>
      </c>
      <c r="C16" s="96"/>
      <c r="D16" s="96"/>
      <c r="E16" s="2" t="s">
        <v>4</v>
      </c>
      <c r="F16" s="2" t="s">
        <v>15</v>
      </c>
      <c r="G16" s="2" t="s">
        <v>12</v>
      </c>
      <c r="H16" s="2" t="s">
        <v>5</v>
      </c>
      <c r="I16" s="14">
        <v>12683</v>
      </c>
      <c r="J16" s="14">
        <v>13825</v>
      </c>
      <c r="K16" s="50">
        <v>15760</v>
      </c>
    </row>
    <row r="17" spans="2:11" ht="27" customHeight="1">
      <c r="B17" s="79" t="s">
        <v>13</v>
      </c>
      <c r="C17" s="79"/>
      <c r="D17" s="79"/>
      <c r="E17" s="2" t="s">
        <v>4</v>
      </c>
      <c r="F17" s="2" t="s">
        <v>15</v>
      </c>
      <c r="G17" s="2" t="s">
        <v>75</v>
      </c>
      <c r="H17" s="2" t="s">
        <v>5</v>
      </c>
      <c r="I17" s="7">
        <f>I16</f>
        <v>12683</v>
      </c>
      <c r="J17" s="7">
        <f>J16</f>
        <v>13825</v>
      </c>
      <c r="K17" s="52">
        <v>15760</v>
      </c>
    </row>
    <row r="18" spans="2:11" ht="21.75" customHeight="1">
      <c r="B18" s="79" t="s">
        <v>16</v>
      </c>
      <c r="C18" s="73"/>
      <c r="D18" s="73"/>
      <c r="E18" s="2" t="s">
        <v>4</v>
      </c>
      <c r="F18" s="2" t="s">
        <v>15</v>
      </c>
      <c r="G18" s="2" t="s">
        <v>78</v>
      </c>
      <c r="H18" s="2" t="s">
        <v>5</v>
      </c>
      <c r="I18" s="7">
        <f>I16</f>
        <v>12683</v>
      </c>
      <c r="J18" s="7">
        <f>J16</f>
        <v>13825</v>
      </c>
      <c r="K18" s="52">
        <v>15760</v>
      </c>
    </row>
    <row r="19" spans="2:11" ht="27" customHeight="1">
      <c r="B19" s="61" t="s">
        <v>76</v>
      </c>
      <c r="C19" s="62"/>
      <c r="D19" s="63"/>
      <c r="E19" s="2" t="s">
        <v>4</v>
      </c>
      <c r="F19" s="2" t="s">
        <v>15</v>
      </c>
      <c r="G19" s="2" t="s">
        <v>78</v>
      </c>
      <c r="H19" s="2" t="s">
        <v>77</v>
      </c>
      <c r="I19" s="7">
        <f>I16</f>
        <v>12683</v>
      </c>
      <c r="J19" s="7">
        <f>J16</f>
        <v>13825</v>
      </c>
      <c r="K19" s="52">
        <v>15760</v>
      </c>
    </row>
    <row r="20" spans="2:11" ht="27" customHeight="1" hidden="1">
      <c r="B20" s="61" t="s">
        <v>115</v>
      </c>
      <c r="C20" s="62"/>
      <c r="D20" s="63"/>
      <c r="E20" s="2" t="s">
        <v>4</v>
      </c>
      <c r="F20" s="2" t="s">
        <v>116</v>
      </c>
      <c r="G20" s="2" t="s">
        <v>12</v>
      </c>
      <c r="H20" s="2" t="s">
        <v>5</v>
      </c>
      <c r="I20" s="7">
        <v>20</v>
      </c>
      <c r="J20" s="7">
        <v>20</v>
      </c>
      <c r="K20" s="52">
        <f t="shared" si="0"/>
        <v>22.799999999999997</v>
      </c>
    </row>
    <row r="21" spans="2:11" ht="27" customHeight="1" hidden="1">
      <c r="B21" s="61" t="s">
        <v>117</v>
      </c>
      <c r="C21" s="62"/>
      <c r="D21" s="63"/>
      <c r="E21" s="2" t="s">
        <v>4</v>
      </c>
      <c r="F21" s="2" t="s">
        <v>116</v>
      </c>
      <c r="G21" s="2" t="s">
        <v>118</v>
      </c>
      <c r="H21" s="2" t="s">
        <v>5</v>
      </c>
      <c r="I21" s="7">
        <v>20</v>
      </c>
      <c r="J21" s="7">
        <v>20</v>
      </c>
      <c r="K21" s="52">
        <f t="shared" si="0"/>
        <v>22.799999999999997</v>
      </c>
    </row>
    <row r="22" spans="2:11" ht="27" customHeight="1" hidden="1">
      <c r="B22" s="61" t="s">
        <v>119</v>
      </c>
      <c r="C22" s="62"/>
      <c r="D22" s="63"/>
      <c r="E22" s="2" t="s">
        <v>4</v>
      </c>
      <c r="F22" s="2" t="s">
        <v>116</v>
      </c>
      <c r="G22" s="2" t="s">
        <v>120</v>
      </c>
      <c r="H22" s="2" t="s">
        <v>5</v>
      </c>
      <c r="I22" s="7">
        <v>20</v>
      </c>
      <c r="J22" s="7">
        <v>20</v>
      </c>
      <c r="K22" s="52">
        <f t="shared" si="0"/>
        <v>22.799999999999997</v>
      </c>
    </row>
    <row r="23" spans="2:11" ht="23.25" customHeight="1" hidden="1">
      <c r="B23" s="129" t="s">
        <v>79</v>
      </c>
      <c r="C23" s="130"/>
      <c r="D23" s="131"/>
      <c r="E23" s="20" t="s">
        <v>4</v>
      </c>
      <c r="F23" s="20" t="s">
        <v>116</v>
      </c>
      <c r="G23" s="20" t="s">
        <v>120</v>
      </c>
      <c r="H23" s="20" t="s">
        <v>80</v>
      </c>
      <c r="I23" s="21">
        <v>20</v>
      </c>
      <c r="J23" s="21">
        <v>20</v>
      </c>
      <c r="K23" s="52">
        <f t="shared" si="0"/>
        <v>22.799999999999997</v>
      </c>
    </row>
    <row r="24" spans="2:11" ht="20.25" customHeight="1">
      <c r="B24" s="132" t="s">
        <v>69</v>
      </c>
      <c r="C24" s="132"/>
      <c r="D24" s="132"/>
      <c r="E24" s="2" t="s">
        <v>4</v>
      </c>
      <c r="F24" s="2" t="s">
        <v>55</v>
      </c>
      <c r="G24" s="2" t="s">
        <v>121</v>
      </c>
      <c r="H24" s="2" t="s">
        <v>5</v>
      </c>
      <c r="I24" s="14">
        <v>500</v>
      </c>
      <c r="J24" s="14">
        <v>500</v>
      </c>
      <c r="K24" s="50">
        <f t="shared" si="0"/>
        <v>570</v>
      </c>
    </row>
    <row r="25" spans="2:11" ht="19.5" customHeight="1">
      <c r="B25" s="126" t="s">
        <v>69</v>
      </c>
      <c r="C25" s="127"/>
      <c r="D25" s="128"/>
      <c r="E25" s="19" t="s">
        <v>4</v>
      </c>
      <c r="F25" s="19" t="s">
        <v>55</v>
      </c>
      <c r="G25" s="19" t="s">
        <v>70</v>
      </c>
      <c r="H25" s="19" t="s">
        <v>5</v>
      </c>
      <c r="I25" s="22">
        <f>I24</f>
        <v>500</v>
      </c>
      <c r="J25" s="22">
        <f>J24</f>
        <v>500</v>
      </c>
      <c r="K25" s="52">
        <f t="shared" si="0"/>
        <v>570</v>
      </c>
    </row>
    <row r="26" spans="2:11" ht="25.5" customHeight="1">
      <c r="B26" s="61" t="s">
        <v>71</v>
      </c>
      <c r="C26" s="62"/>
      <c r="D26" s="63"/>
      <c r="E26" s="2" t="s">
        <v>4</v>
      </c>
      <c r="F26" s="2" t="s">
        <v>55</v>
      </c>
      <c r="G26" s="2" t="s">
        <v>103</v>
      </c>
      <c r="H26" s="2" t="s">
        <v>5</v>
      </c>
      <c r="I26" s="22">
        <f>I24</f>
        <v>500</v>
      </c>
      <c r="J26" s="22">
        <f>J24</f>
        <v>500</v>
      </c>
      <c r="K26" s="52">
        <f t="shared" si="0"/>
        <v>570</v>
      </c>
    </row>
    <row r="27" spans="2:11" ht="22.5" customHeight="1">
      <c r="B27" s="61" t="s">
        <v>79</v>
      </c>
      <c r="C27" s="62"/>
      <c r="D27" s="63"/>
      <c r="E27" s="2" t="s">
        <v>4</v>
      </c>
      <c r="F27" s="2" t="s">
        <v>55</v>
      </c>
      <c r="G27" s="2" t="s">
        <v>103</v>
      </c>
      <c r="H27" s="2" t="s">
        <v>122</v>
      </c>
      <c r="I27" s="22">
        <f>I24</f>
        <v>500</v>
      </c>
      <c r="J27" s="22">
        <f>J24</f>
        <v>500</v>
      </c>
      <c r="K27" s="52">
        <f t="shared" si="0"/>
        <v>570</v>
      </c>
    </row>
    <row r="28" spans="2:11" ht="21.75" customHeight="1">
      <c r="B28" s="93" t="s">
        <v>40</v>
      </c>
      <c r="C28" s="94"/>
      <c r="D28" s="95"/>
      <c r="E28" s="12" t="s">
        <v>4</v>
      </c>
      <c r="F28" s="12" t="s">
        <v>41</v>
      </c>
      <c r="G28" s="12" t="s">
        <v>12</v>
      </c>
      <c r="H28" s="12" t="s">
        <v>5</v>
      </c>
      <c r="I28" s="14">
        <v>0</v>
      </c>
      <c r="J28" s="14">
        <v>0</v>
      </c>
      <c r="K28" s="50">
        <f t="shared" si="0"/>
        <v>0</v>
      </c>
    </row>
    <row r="29" spans="2:11" ht="24.75" customHeight="1">
      <c r="B29" s="90" t="s">
        <v>51</v>
      </c>
      <c r="C29" s="124"/>
      <c r="D29" s="125"/>
      <c r="E29" s="2" t="s">
        <v>4</v>
      </c>
      <c r="F29" s="2" t="s">
        <v>81</v>
      </c>
      <c r="G29" s="2" t="s">
        <v>12</v>
      </c>
      <c r="H29" s="2" t="s">
        <v>5</v>
      </c>
      <c r="I29" s="7">
        <f>I28</f>
        <v>0</v>
      </c>
      <c r="J29" s="7">
        <f>J28</f>
        <v>0</v>
      </c>
      <c r="K29" s="52">
        <f t="shared" si="0"/>
        <v>0</v>
      </c>
    </row>
    <row r="30" spans="2:11" ht="37.5" customHeight="1">
      <c r="B30" s="84" t="s">
        <v>52</v>
      </c>
      <c r="C30" s="85"/>
      <c r="D30" s="86"/>
      <c r="E30" s="2" t="s">
        <v>4</v>
      </c>
      <c r="F30" s="2" t="s">
        <v>81</v>
      </c>
      <c r="G30" s="2" t="s">
        <v>74</v>
      </c>
      <c r="H30" s="2" t="s">
        <v>5</v>
      </c>
      <c r="I30" s="7">
        <f>I28</f>
        <v>0</v>
      </c>
      <c r="J30" s="7">
        <f>J28</f>
        <v>0</v>
      </c>
      <c r="K30" s="52">
        <f t="shared" si="0"/>
        <v>0</v>
      </c>
    </row>
    <row r="31" spans="2:11" ht="28.5" customHeight="1">
      <c r="B31" s="84" t="s">
        <v>76</v>
      </c>
      <c r="C31" s="85"/>
      <c r="D31" s="86"/>
      <c r="E31" s="2" t="s">
        <v>4</v>
      </c>
      <c r="F31" s="2" t="s">
        <v>81</v>
      </c>
      <c r="G31" s="2" t="s">
        <v>74</v>
      </c>
      <c r="H31" s="2" t="s">
        <v>77</v>
      </c>
      <c r="I31" s="7">
        <f>I28</f>
        <v>0</v>
      </c>
      <c r="J31" s="7">
        <f>J28</f>
        <v>0</v>
      </c>
      <c r="K31" s="52">
        <f t="shared" si="0"/>
        <v>0</v>
      </c>
    </row>
    <row r="32" spans="2:11" s="17" customFormat="1" ht="39" customHeight="1" hidden="1">
      <c r="B32" s="115" t="s">
        <v>56</v>
      </c>
      <c r="C32" s="116"/>
      <c r="D32" s="117"/>
      <c r="E32" s="15" t="s">
        <v>4</v>
      </c>
      <c r="F32" s="15" t="s">
        <v>73</v>
      </c>
      <c r="G32" s="15" t="s">
        <v>57</v>
      </c>
      <c r="H32" s="15" t="s">
        <v>5</v>
      </c>
      <c r="I32" s="16" t="e">
        <f>ROUND(#REF!*#REF!,1)</f>
        <v>#REF!</v>
      </c>
      <c r="J32" s="16" t="e">
        <f>ROUND(#REF!*#REF!,1)</f>
        <v>#REF!</v>
      </c>
      <c r="K32" s="52" t="e">
        <f t="shared" si="0"/>
        <v>#REF!</v>
      </c>
    </row>
    <row r="33" spans="2:11" s="17" customFormat="1" ht="42" customHeight="1" hidden="1">
      <c r="B33" s="115" t="s">
        <v>58</v>
      </c>
      <c r="C33" s="116"/>
      <c r="D33" s="117"/>
      <c r="E33" s="15" t="s">
        <v>4</v>
      </c>
      <c r="F33" s="15" t="s">
        <v>73</v>
      </c>
      <c r="G33" s="15" t="s">
        <v>82</v>
      </c>
      <c r="H33" s="15" t="s">
        <v>5</v>
      </c>
      <c r="I33" s="16" t="e">
        <f>ROUND(#REF!*#REF!,1)</f>
        <v>#REF!</v>
      </c>
      <c r="J33" s="16" t="e">
        <f>ROUND(#REF!*#REF!,1)</f>
        <v>#REF!</v>
      </c>
      <c r="K33" s="52" t="e">
        <f t="shared" si="0"/>
        <v>#REF!</v>
      </c>
    </row>
    <row r="34" spans="2:11" s="17" customFormat="1" ht="27" customHeight="1" hidden="1">
      <c r="B34" s="118" t="s">
        <v>76</v>
      </c>
      <c r="C34" s="119"/>
      <c r="D34" s="120"/>
      <c r="E34" s="15" t="s">
        <v>4</v>
      </c>
      <c r="F34" s="15" t="s">
        <v>73</v>
      </c>
      <c r="G34" s="15" t="s">
        <v>82</v>
      </c>
      <c r="H34" s="15" t="s">
        <v>77</v>
      </c>
      <c r="I34" s="16" t="e">
        <f>ROUND(#REF!*#REF!,1)</f>
        <v>#REF!</v>
      </c>
      <c r="J34" s="16" t="e">
        <f>ROUND(#REF!*#REF!,1)</f>
        <v>#REF!</v>
      </c>
      <c r="K34" s="52" t="e">
        <f t="shared" si="0"/>
        <v>#REF!</v>
      </c>
    </row>
    <row r="35" spans="2:11" ht="30.75" customHeight="1">
      <c r="B35" s="81" t="s">
        <v>27</v>
      </c>
      <c r="C35" s="82"/>
      <c r="D35" s="82"/>
      <c r="E35" s="12" t="s">
        <v>4</v>
      </c>
      <c r="F35" s="12" t="s">
        <v>28</v>
      </c>
      <c r="G35" s="12" t="s">
        <v>12</v>
      </c>
      <c r="H35" s="12" t="s">
        <v>5</v>
      </c>
      <c r="I35" s="18">
        <v>200</v>
      </c>
      <c r="J35" s="18">
        <f>I35*1.09</f>
        <v>218.00000000000003</v>
      </c>
      <c r="K35" s="50">
        <v>249</v>
      </c>
    </row>
    <row r="36" spans="2:11" ht="50.25" customHeight="1" hidden="1">
      <c r="B36" s="121"/>
      <c r="C36" s="122"/>
      <c r="D36" s="123"/>
      <c r="E36" s="34"/>
      <c r="F36" s="34"/>
      <c r="G36" s="34"/>
      <c r="H36" s="34"/>
      <c r="I36" s="36"/>
      <c r="J36" s="18">
        <f aca="true" t="shared" si="1" ref="J36:J49">I36*1.09</f>
        <v>0</v>
      </c>
      <c r="K36" s="52">
        <f t="shared" si="0"/>
        <v>0</v>
      </c>
    </row>
    <row r="37" spans="2:11" ht="55.5" customHeight="1" hidden="1">
      <c r="B37" s="106"/>
      <c r="C37" s="104"/>
      <c r="D37" s="105"/>
      <c r="E37" s="35"/>
      <c r="F37" s="35"/>
      <c r="G37" s="35"/>
      <c r="H37" s="35"/>
      <c r="I37" s="37"/>
      <c r="J37" s="18">
        <f t="shared" si="1"/>
        <v>0</v>
      </c>
      <c r="K37" s="52">
        <f t="shared" si="0"/>
        <v>0</v>
      </c>
    </row>
    <row r="38" spans="2:11" ht="65.25" customHeight="1" hidden="1">
      <c r="B38" s="107"/>
      <c r="C38" s="108"/>
      <c r="D38" s="109"/>
      <c r="E38" s="34"/>
      <c r="F38" s="34"/>
      <c r="G38" s="34"/>
      <c r="H38" s="34"/>
      <c r="I38" s="36"/>
      <c r="J38" s="18">
        <f t="shared" si="1"/>
        <v>0</v>
      </c>
      <c r="K38" s="52">
        <f t="shared" si="0"/>
        <v>0</v>
      </c>
    </row>
    <row r="39" spans="2:11" ht="24.75" customHeight="1">
      <c r="B39" s="103" t="s">
        <v>138</v>
      </c>
      <c r="C39" s="110"/>
      <c r="D39" s="111"/>
      <c r="E39" s="34" t="s">
        <v>4</v>
      </c>
      <c r="F39" s="35" t="s">
        <v>31</v>
      </c>
      <c r="G39" s="35" t="s">
        <v>59</v>
      </c>
      <c r="H39" s="35" t="s">
        <v>5</v>
      </c>
      <c r="I39" s="37">
        <v>200</v>
      </c>
      <c r="J39" s="8">
        <f t="shared" si="1"/>
        <v>218.00000000000003</v>
      </c>
      <c r="K39" s="52">
        <v>249</v>
      </c>
    </row>
    <row r="40" spans="2:11" ht="38.25" customHeight="1" hidden="1">
      <c r="B40" s="112"/>
      <c r="C40" s="113"/>
      <c r="D40" s="114"/>
      <c r="E40" s="34"/>
      <c r="F40" s="35" t="s">
        <v>31</v>
      </c>
      <c r="G40" s="35" t="s">
        <v>59</v>
      </c>
      <c r="H40" s="35"/>
      <c r="I40" s="37"/>
      <c r="J40" s="8">
        <f t="shared" si="1"/>
        <v>0</v>
      </c>
      <c r="K40" s="52">
        <f t="shared" si="0"/>
        <v>0</v>
      </c>
    </row>
    <row r="41" spans="2:11" ht="31.5" customHeight="1" hidden="1">
      <c r="B41" s="87"/>
      <c r="C41" s="56"/>
      <c r="D41" s="57"/>
      <c r="E41" s="34"/>
      <c r="F41" s="35" t="s">
        <v>31</v>
      </c>
      <c r="G41" s="35" t="s">
        <v>59</v>
      </c>
      <c r="H41" s="35"/>
      <c r="I41" s="37"/>
      <c r="J41" s="8">
        <f t="shared" si="1"/>
        <v>0</v>
      </c>
      <c r="K41" s="52">
        <f t="shared" si="0"/>
        <v>0</v>
      </c>
    </row>
    <row r="42" spans="2:11" ht="26.25" customHeight="1" hidden="1">
      <c r="B42" s="100"/>
      <c r="C42" s="104"/>
      <c r="D42" s="105"/>
      <c r="E42" s="34"/>
      <c r="F42" s="35" t="s">
        <v>31</v>
      </c>
      <c r="G42" s="35" t="s">
        <v>59</v>
      </c>
      <c r="H42" s="35"/>
      <c r="I42" s="37"/>
      <c r="J42" s="8">
        <f t="shared" si="1"/>
        <v>0</v>
      </c>
      <c r="K42" s="52">
        <f t="shared" si="0"/>
        <v>0</v>
      </c>
    </row>
    <row r="43" spans="2:11" ht="30" customHeight="1" hidden="1">
      <c r="B43" s="103"/>
      <c r="C43" s="104"/>
      <c r="D43" s="105"/>
      <c r="E43" s="34"/>
      <c r="F43" s="35" t="s">
        <v>31</v>
      </c>
      <c r="G43" s="35" t="s">
        <v>59</v>
      </c>
      <c r="H43" s="35"/>
      <c r="I43" s="37"/>
      <c r="J43" s="8">
        <f t="shared" si="1"/>
        <v>0</v>
      </c>
      <c r="K43" s="52">
        <f t="shared" si="0"/>
        <v>0</v>
      </c>
    </row>
    <row r="44" spans="2:11" ht="53.25" customHeight="1" hidden="1">
      <c r="B44" s="103"/>
      <c r="C44" s="104"/>
      <c r="D44" s="105"/>
      <c r="E44" s="34"/>
      <c r="F44" s="35" t="s">
        <v>31</v>
      </c>
      <c r="G44" s="35" t="s">
        <v>59</v>
      </c>
      <c r="H44" s="35"/>
      <c r="I44" s="37"/>
      <c r="J44" s="8">
        <f t="shared" si="1"/>
        <v>0</v>
      </c>
      <c r="K44" s="52">
        <f t="shared" si="0"/>
        <v>0</v>
      </c>
    </row>
    <row r="45" spans="2:11" ht="29.25" customHeight="1" hidden="1">
      <c r="B45" s="87"/>
      <c r="C45" s="56"/>
      <c r="D45" s="57"/>
      <c r="E45" s="34"/>
      <c r="F45" s="35" t="s">
        <v>31</v>
      </c>
      <c r="G45" s="35" t="s">
        <v>59</v>
      </c>
      <c r="H45" s="35"/>
      <c r="I45" s="37"/>
      <c r="J45" s="8">
        <f t="shared" si="1"/>
        <v>0</v>
      </c>
      <c r="K45" s="52">
        <f t="shared" si="0"/>
        <v>0</v>
      </c>
    </row>
    <row r="46" spans="2:11" ht="33.75" customHeight="1" hidden="1">
      <c r="B46" s="100"/>
      <c r="C46" s="101"/>
      <c r="D46" s="102"/>
      <c r="E46" s="34"/>
      <c r="F46" s="35" t="s">
        <v>31</v>
      </c>
      <c r="G46" s="35" t="s">
        <v>59</v>
      </c>
      <c r="H46" s="35"/>
      <c r="I46" s="37"/>
      <c r="J46" s="8">
        <f t="shared" si="1"/>
        <v>0</v>
      </c>
      <c r="K46" s="52">
        <f t="shared" si="0"/>
        <v>0</v>
      </c>
    </row>
    <row r="47" spans="2:11" ht="49.5" customHeight="1" hidden="1">
      <c r="B47" s="103"/>
      <c r="C47" s="104"/>
      <c r="D47" s="105"/>
      <c r="E47" s="34"/>
      <c r="F47" s="35" t="s">
        <v>31</v>
      </c>
      <c r="G47" s="35" t="s">
        <v>59</v>
      </c>
      <c r="H47" s="35"/>
      <c r="I47" s="37"/>
      <c r="J47" s="8">
        <f t="shared" si="1"/>
        <v>0</v>
      </c>
      <c r="K47" s="52">
        <f t="shared" si="0"/>
        <v>0</v>
      </c>
    </row>
    <row r="48" spans="2:11" ht="28.5" customHeight="1">
      <c r="B48" s="103" t="s">
        <v>17</v>
      </c>
      <c r="C48" s="104"/>
      <c r="D48" s="105"/>
      <c r="E48" s="34" t="s">
        <v>4</v>
      </c>
      <c r="F48" s="35" t="s">
        <v>31</v>
      </c>
      <c r="G48" s="35" t="s">
        <v>83</v>
      </c>
      <c r="H48" s="35" t="s">
        <v>5</v>
      </c>
      <c r="I48" s="37">
        <v>200</v>
      </c>
      <c r="J48" s="8">
        <f t="shared" si="1"/>
        <v>218.00000000000003</v>
      </c>
      <c r="K48" s="52">
        <v>249</v>
      </c>
    </row>
    <row r="49" spans="2:11" ht="29.25" customHeight="1">
      <c r="B49" s="87" t="s">
        <v>76</v>
      </c>
      <c r="C49" s="56"/>
      <c r="D49" s="57"/>
      <c r="E49" s="34" t="s">
        <v>4</v>
      </c>
      <c r="F49" s="35" t="s">
        <v>31</v>
      </c>
      <c r="G49" s="35" t="s">
        <v>59</v>
      </c>
      <c r="H49" s="35" t="s">
        <v>77</v>
      </c>
      <c r="I49" s="37">
        <v>200</v>
      </c>
      <c r="J49" s="8">
        <f t="shared" si="1"/>
        <v>218.00000000000003</v>
      </c>
      <c r="K49" s="52">
        <v>249</v>
      </c>
    </row>
    <row r="50" spans="2:11" ht="29.25" customHeight="1" hidden="1">
      <c r="B50" s="61"/>
      <c r="C50" s="62"/>
      <c r="D50" s="63"/>
      <c r="E50" s="2"/>
      <c r="F50" s="2"/>
      <c r="G50" s="2"/>
      <c r="H50" s="2"/>
      <c r="I50" s="7" t="e">
        <f>ROUND(#REF!*#REF!,1)</f>
        <v>#REF!</v>
      </c>
      <c r="J50" s="7" t="e">
        <f>ROUND(#REF!*#REF!,1)</f>
        <v>#REF!</v>
      </c>
      <c r="K50" s="52" t="e">
        <f t="shared" si="0"/>
        <v>#REF!</v>
      </c>
    </row>
    <row r="51" spans="2:11" ht="21" customHeight="1">
      <c r="B51" s="81" t="s">
        <v>29</v>
      </c>
      <c r="C51" s="73"/>
      <c r="D51" s="73"/>
      <c r="E51" s="12" t="s">
        <v>4</v>
      </c>
      <c r="F51" s="12" t="s">
        <v>30</v>
      </c>
      <c r="G51" s="12" t="s">
        <v>12</v>
      </c>
      <c r="H51" s="12" t="s">
        <v>5</v>
      </c>
      <c r="I51" s="18">
        <f>I53+I56</f>
        <v>1865</v>
      </c>
      <c r="J51" s="18">
        <v>2033</v>
      </c>
      <c r="K51" s="50">
        <v>2318</v>
      </c>
    </row>
    <row r="52" spans="2:11" ht="52.5" customHeight="1" hidden="1">
      <c r="B52" s="96"/>
      <c r="C52" s="78"/>
      <c r="D52" s="78"/>
      <c r="E52" s="2"/>
      <c r="F52" s="2"/>
      <c r="G52" s="2"/>
      <c r="H52" s="2"/>
      <c r="I52" s="7" t="e">
        <f>ROUND(#REF!*#REF!,1)</f>
        <v>#REF!</v>
      </c>
      <c r="J52" s="18">
        <v>2033</v>
      </c>
      <c r="K52" s="52">
        <f t="shared" si="0"/>
        <v>2317.62</v>
      </c>
    </row>
    <row r="53" spans="2:11" ht="18" customHeight="1" hidden="1">
      <c r="B53" s="98"/>
      <c r="C53" s="99"/>
      <c r="D53" s="99"/>
      <c r="E53" s="2"/>
      <c r="F53" s="2"/>
      <c r="G53" s="2"/>
      <c r="H53" s="2"/>
      <c r="I53" s="7"/>
      <c r="J53" s="18">
        <v>2033</v>
      </c>
      <c r="K53" s="52">
        <f t="shared" si="0"/>
        <v>2317.62</v>
      </c>
    </row>
    <row r="54" spans="2:11" ht="30.75" customHeight="1" hidden="1">
      <c r="B54" s="79"/>
      <c r="C54" s="73"/>
      <c r="D54" s="73"/>
      <c r="E54" s="2"/>
      <c r="F54" s="2"/>
      <c r="G54" s="2"/>
      <c r="H54" s="2"/>
      <c r="I54" s="7"/>
      <c r="J54" s="18">
        <v>2033</v>
      </c>
      <c r="K54" s="52">
        <f t="shared" si="0"/>
        <v>2317.62</v>
      </c>
    </row>
    <row r="55" spans="2:11" ht="27" customHeight="1" hidden="1">
      <c r="B55" s="61"/>
      <c r="C55" s="62"/>
      <c r="D55" s="63"/>
      <c r="E55" s="2"/>
      <c r="F55" s="2"/>
      <c r="G55" s="2"/>
      <c r="H55" s="2"/>
      <c r="I55" s="7"/>
      <c r="J55" s="18">
        <v>2033</v>
      </c>
      <c r="K55" s="52">
        <f t="shared" si="0"/>
        <v>2317.62</v>
      </c>
    </row>
    <row r="56" spans="2:11" ht="27" customHeight="1">
      <c r="B56" s="61" t="s">
        <v>111</v>
      </c>
      <c r="C56" s="62"/>
      <c r="D56" s="63"/>
      <c r="E56" s="2" t="s">
        <v>4</v>
      </c>
      <c r="F56" s="2" t="s">
        <v>113</v>
      </c>
      <c r="G56" s="2" t="s">
        <v>12</v>
      </c>
      <c r="H56" s="2" t="s">
        <v>5</v>
      </c>
      <c r="I56" s="7">
        <v>1865</v>
      </c>
      <c r="J56" s="8">
        <v>2033</v>
      </c>
      <c r="K56" s="52">
        <v>2318</v>
      </c>
    </row>
    <row r="57" spans="2:11" ht="27" customHeight="1">
      <c r="B57" s="61" t="s">
        <v>112</v>
      </c>
      <c r="C57" s="62"/>
      <c r="D57" s="63"/>
      <c r="E57" s="2" t="s">
        <v>4</v>
      </c>
      <c r="F57" s="2" t="s">
        <v>113</v>
      </c>
      <c r="G57" s="2" t="s">
        <v>114</v>
      </c>
      <c r="H57" s="2" t="s">
        <v>5</v>
      </c>
      <c r="I57" s="7">
        <f>I56</f>
        <v>1865</v>
      </c>
      <c r="J57" s="8">
        <v>2033</v>
      </c>
      <c r="K57" s="52">
        <v>2318</v>
      </c>
    </row>
    <row r="58" spans="2:11" ht="27" customHeight="1">
      <c r="B58" s="61" t="s">
        <v>76</v>
      </c>
      <c r="C58" s="62"/>
      <c r="D58" s="63"/>
      <c r="E58" s="2" t="s">
        <v>4</v>
      </c>
      <c r="F58" s="2" t="s">
        <v>113</v>
      </c>
      <c r="G58" s="2" t="s">
        <v>114</v>
      </c>
      <c r="H58" s="2" t="s">
        <v>77</v>
      </c>
      <c r="I58" s="7">
        <f>I56</f>
        <v>1865</v>
      </c>
      <c r="J58" s="8">
        <v>2033</v>
      </c>
      <c r="K58" s="52">
        <v>2318</v>
      </c>
    </row>
    <row r="59" spans="2:11" ht="19.5" customHeight="1">
      <c r="B59" s="81" t="s">
        <v>7</v>
      </c>
      <c r="C59" s="97"/>
      <c r="D59" s="97"/>
      <c r="E59" s="12" t="s">
        <v>4</v>
      </c>
      <c r="F59" s="12" t="s">
        <v>10</v>
      </c>
      <c r="G59" s="12" t="s">
        <v>12</v>
      </c>
      <c r="H59" s="12" t="s">
        <v>5</v>
      </c>
      <c r="I59" s="18">
        <f>I60+I73+I67</f>
        <v>12667</v>
      </c>
      <c r="J59" s="18">
        <f>J60+J73+J67</f>
        <v>13808</v>
      </c>
      <c r="K59" s="50">
        <v>15741</v>
      </c>
    </row>
    <row r="60" spans="2:11" ht="21" customHeight="1">
      <c r="B60" s="84" t="s">
        <v>8</v>
      </c>
      <c r="C60" s="65"/>
      <c r="D60" s="66"/>
      <c r="E60" s="2" t="s">
        <v>4</v>
      </c>
      <c r="F60" s="2" t="s">
        <v>11</v>
      </c>
      <c r="G60" s="2" t="s">
        <v>12</v>
      </c>
      <c r="H60" s="2" t="s">
        <v>5</v>
      </c>
      <c r="I60" s="7">
        <v>1985</v>
      </c>
      <c r="J60" s="7">
        <v>2164</v>
      </c>
      <c r="K60" s="52">
        <f t="shared" si="0"/>
        <v>2466.9599999999996</v>
      </c>
    </row>
    <row r="61" spans="2:11" ht="27" customHeight="1">
      <c r="B61" s="84" t="s">
        <v>139</v>
      </c>
      <c r="C61" s="85"/>
      <c r="D61" s="86"/>
      <c r="E61" s="2" t="s">
        <v>4</v>
      </c>
      <c r="F61" s="2" t="s">
        <v>11</v>
      </c>
      <c r="G61" s="2" t="s">
        <v>150</v>
      </c>
      <c r="H61" s="2" t="s">
        <v>5</v>
      </c>
      <c r="I61" s="7">
        <v>1985</v>
      </c>
      <c r="J61" s="7">
        <v>2164</v>
      </c>
      <c r="K61" s="52">
        <f t="shared" si="0"/>
        <v>2466.9599999999996</v>
      </c>
    </row>
    <row r="62" spans="2:11" ht="60" customHeight="1" hidden="1">
      <c r="B62" s="61" t="s">
        <v>86</v>
      </c>
      <c r="C62" s="62"/>
      <c r="D62" s="63"/>
      <c r="E62" s="2" t="s">
        <v>4</v>
      </c>
      <c r="F62" s="2" t="s">
        <v>11</v>
      </c>
      <c r="G62" s="2" t="s">
        <v>85</v>
      </c>
      <c r="H62" s="2" t="s">
        <v>5</v>
      </c>
      <c r="I62" s="7"/>
      <c r="J62" s="7">
        <v>2164</v>
      </c>
      <c r="K62" s="52">
        <f t="shared" si="0"/>
        <v>2466.9599999999996</v>
      </c>
    </row>
    <row r="63" spans="2:11" ht="39.75" customHeight="1" hidden="1">
      <c r="B63" s="96"/>
      <c r="C63" s="78"/>
      <c r="D63" s="78"/>
      <c r="E63" s="2"/>
      <c r="F63" s="2"/>
      <c r="G63" s="2"/>
      <c r="H63" s="2"/>
      <c r="I63" s="7"/>
      <c r="J63" s="7">
        <v>2164</v>
      </c>
      <c r="K63" s="52">
        <f t="shared" si="0"/>
        <v>2466.9599999999996</v>
      </c>
    </row>
    <row r="64" spans="2:11" ht="29.25" customHeight="1" hidden="1">
      <c r="B64" s="79"/>
      <c r="C64" s="73"/>
      <c r="D64" s="73"/>
      <c r="E64" s="2"/>
      <c r="F64" s="2"/>
      <c r="G64" s="2"/>
      <c r="H64" s="2"/>
      <c r="I64" s="7"/>
      <c r="J64" s="7">
        <v>2164</v>
      </c>
      <c r="K64" s="52">
        <f t="shared" si="0"/>
        <v>2466.9599999999996</v>
      </c>
    </row>
    <row r="65" spans="2:11" ht="40.5" customHeight="1" hidden="1">
      <c r="B65" s="79"/>
      <c r="C65" s="73"/>
      <c r="D65" s="73"/>
      <c r="E65" s="2"/>
      <c r="F65" s="2"/>
      <c r="G65" s="2"/>
      <c r="H65" s="2"/>
      <c r="I65" s="7"/>
      <c r="J65" s="7">
        <v>2164</v>
      </c>
      <c r="K65" s="52">
        <f t="shared" si="0"/>
        <v>2466.9599999999996</v>
      </c>
    </row>
    <row r="66" spans="2:11" ht="28.5" customHeight="1">
      <c r="B66" s="61" t="s">
        <v>76</v>
      </c>
      <c r="C66" s="62"/>
      <c r="D66" s="63"/>
      <c r="E66" s="2" t="s">
        <v>4</v>
      </c>
      <c r="F66" s="2" t="s">
        <v>11</v>
      </c>
      <c r="G66" s="2" t="s">
        <v>150</v>
      </c>
      <c r="H66" s="2" t="s">
        <v>77</v>
      </c>
      <c r="I66" s="7">
        <v>1985</v>
      </c>
      <c r="J66" s="7">
        <v>2164</v>
      </c>
      <c r="K66" s="52">
        <f t="shared" si="0"/>
        <v>2466.9599999999996</v>
      </c>
    </row>
    <row r="67" spans="2:11" ht="18.75" customHeight="1">
      <c r="B67" s="87" t="s">
        <v>151</v>
      </c>
      <c r="C67" s="56"/>
      <c r="D67" s="57"/>
      <c r="E67" s="2" t="s">
        <v>4</v>
      </c>
      <c r="F67" s="2" t="s">
        <v>107</v>
      </c>
      <c r="G67" s="2" t="s">
        <v>12</v>
      </c>
      <c r="H67" s="2" t="s">
        <v>5</v>
      </c>
      <c r="I67" s="7">
        <v>139</v>
      </c>
      <c r="J67" s="7">
        <v>152</v>
      </c>
      <c r="K67" s="52">
        <v>173</v>
      </c>
    </row>
    <row r="68" spans="2:11" ht="33.75" customHeight="1" hidden="1">
      <c r="B68" s="84" t="s">
        <v>108</v>
      </c>
      <c r="C68" s="85"/>
      <c r="D68" s="86"/>
      <c r="E68" s="2" t="s">
        <v>4</v>
      </c>
      <c r="F68" s="2" t="s">
        <v>107</v>
      </c>
      <c r="G68" s="2" t="s">
        <v>12</v>
      </c>
      <c r="H68" s="2" t="s">
        <v>5</v>
      </c>
      <c r="I68" s="7">
        <v>140</v>
      </c>
      <c r="J68" s="7">
        <f>I68*1.09</f>
        <v>152.60000000000002</v>
      </c>
      <c r="K68" s="52">
        <f t="shared" si="0"/>
        <v>173.964</v>
      </c>
    </row>
    <row r="69" spans="2:11" ht="33.75" customHeight="1" hidden="1">
      <c r="B69" s="84" t="s">
        <v>109</v>
      </c>
      <c r="C69" s="85"/>
      <c r="D69" s="86"/>
      <c r="E69" s="2" t="s">
        <v>4</v>
      </c>
      <c r="F69" s="2" t="s">
        <v>107</v>
      </c>
      <c r="G69" s="2" t="s">
        <v>12</v>
      </c>
      <c r="H69" s="2" t="s">
        <v>5</v>
      </c>
      <c r="I69" s="7">
        <v>141</v>
      </c>
      <c r="J69" s="7">
        <f>I69*1.09</f>
        <v>153.69</v>
      </c>
      <c r="K69" s="52">
        <f t="shared" si="0"/>
        <v>175.20659999999998</v>
      </c>
    </row>
    <row r="70" spans="2:11" ht="33.75" customHeight="1" hidden="1">
      <c r="B70" s="61" t="s">
        <v>106</v>
      </c>
      <c r="C70" s="62"/>
      <c r="D70" s="63"/>
      <c r="E70" s="2" t="s">
        <v>4</v>
      </c>
      <c r="F70" s="2" t="s">
        <v>107</v>
      </c>
      <c r="G70" s="2" t="s">
        <v>12</v>
      </c>
      <c r="H70" s="2" t="s">
        <v>5</v>
      </c>
      <c r="I70" s="7">
        <v>142</v>
      </c>
      <c r="J70" s="7">
        <f>I70*1.09</f>
        <v>154.78</v>
      </c>
      <c r="K70" s="52">
        <f t="shared" si="0"/>
        <v>176.4492</v>
      </c>
    </row>
    <row r="71" spans="2:11" ht="18" customHeight="1">
      <c r="B71" s="61" t="s">
        <v>108</v>
      </c>
      <c r="C71" s="62"/>
      <c r="D71" s="63"/>
      <c r="E71" s="2" t="s">
        <v>4</v>
      </c>
      <c r="F71" s="2" t="s">
        <v>107</v>
      </c>
      <c r="G71" s="2" t="s">
        <v>150</v>
      </c>
      <c r="H71" s="2" t="s">
        <v>5</v>
      </c>
      <c r="I71" s="7">
        <v>139</v>
      </c>
      <c r="J71" s="7">
        <v>152</v>
      </c>
      <c r="K71" s="52">
        <v>173</v>
      </c>
    </row>
    <row r="72" spans="2:11" ht="27" customHeight="1">
      <c r="B72" s="61" t="s">
        <v>76</v>
      </c>
      <c r="C72" s="62"/>
      <c r="D72" s="63"/>
      <c r="E72" s="2" t="s">
        <v>4</v>
      </c>
      <c r="F72" s="2" t="s">
        <v>107</v>
      </c>
      <c r="G72" s="2" t="s">
        <v>150</v>
      </c>
      <c r="H72" s="2" t="s">
        <v>77</v>
      </c>
      <c r="I72" s="7">
        <v>139</v>
      </c>
      <c r="J72" s="7">
        <v>152</v>
      </c>
      <c r="K72" s="52">
        <v>173</v>
      </c>
    </row>
    <row r="73" spans="2:11" ht="19.5" customHeight="1">
      <c r="B73" s="84" t="s">
        <v>45</v>
      </c>
      <c r="C73" s="85"/>
      <c r="D73" s="86"/>
      <c r="E73" s="2" t="s">
        <v>4</v>
      </c>
      <c r="F73" s="2" t="s">
        <v>87</v>
      </c>
      <c r="G73" s="2" t="s">
        <v>12</v>
      </c>
      <c r="H73" s="2" t="s">
        <v>5</v>
      </c>
      <c r="I73" s="8">
        <f>I76+I78+I80+I83+I84</f>
        <v>10543</v>
      </c>
      <c r="J73" s="8">
        <v>11492</v>
      </c>
      <c r="K73" s="52">
        <v>13100</v>
      </c>
    </row>
    <row r="74" spans="2:11" ht="19.5" customHeight="1">
      <c r="B74" s="61" t="s">
        <v>45</v>
      </c>
      <c r="C74" s="62"/>
      <c r="D74" s="63"/>
      <c r="E74" s="2" t="s">
        <v>4</v>
      </c>
      <c r="F74" s="2" t="s">
        <v>87</v>
      </c>
      <c r="G74" s="2" t="s">
        <v>46</v>
      </c>
      <c r="H74" s="2" t="s">
        <v>5</v>
      </c>
      <c r="I74" s="8">
        <f>I73</f>
        <v>10543</v>
      </c>
      <c r="J74" s="8">
        <v>11492</v>
      </c>
      <c r="K74" s="52">
        <v>13100</v>
      </c>
    </row>
    <row r="75" spans="2:11" ht="31.5" customHeight="1" hidden="1">
      <c r="B75" s="61" t="s">
        <v>76</v>
      </c>
      <c r="C75" s="62"/>
      <c r="D75" s="63"/>
      <c r="E75" s="2" t="s">
        <v>4</v>
      </c>
      <c r="F75" s="2" t="s">
        <v>87</v>
      </c>
      <c r="G75" s="2" t="s">
        <v>46</v>
      </c>
      <c r="H75" s="2" t="s">
        <v>77</v>
      </c>
      <c r="I75" s="7"/>
      <c r="J75" s="8">
        <f>I75*1.09</f>
        <v>0</v>
      </c>
      <c r="K75" s="52">
        <f>J75*1.14</f>
        <v>0</v>
      </c>
    </row>
    <row r="76" spans="2:11" ht="19.5" customHeight="1">
      <c r="B76" s="84" t="s">
        <v>47</v>
      </c>
      <c r="C76" s="85"/>
      <c r="D76" s="86"/>
      <c r="E76" s="2" t="s">
        <v>4</v>
      </c>
      <c r="F76" s="2" t="s">
        <v>87</v>
      </c>
      <c r="G76" s="2" t="s">
        <v>88</v>
      </c>
      <c r="H76" s="2" t="s">
        <v>5</v>
      </c>
      <c r="I76" s="7">
        <v>3084</v>
      </c>
      <c r="J76" s="8">
        <v>3362</v>
      </c>
      <c r="K76" s="52">
        <v>3833</v>
      </c>
    </row>
    <row r="77" spans="2:11" ht="27" customHeight="1">
      <c r="B77" s="61" t="s">
        <v>76</v>
      </c>
      <c r="C77" s="62"/>
      <c r="D77" s="63"/>
      <c r="E77" s="2" t="s">
        <v>4</v>
      </c>
      <c r="F77" s="2" t="s">
        <v>87</v>
      </c>
      <c r="G77" s="2" t="s">
        <v>88</v>
      </c>
      <c r="H77" s="2" t="s">
        <v>77</v>
      </c>
      <c r="I77" s="7">
        <f>I76</f>
        <v>3084</v>
      </c>
      <c r="J77" s="8">
        <v>3362</v>
      </c>
      <c r="K77" s="52">
        <v>3833</v>
      </c>
    </row>
    <row r="78" spans="2:11" ht="69.75" customHeight="1">
      <c r="B78" s="84" t="s">
        <v>48</v>
      </c>
      <c r="C78" s="85"/>
      <c r="D78" s="86"/>
      <c r="E78" s="2" t="s">
        <v>4</v>
      </c>
      <c r="F78" s="2" t="s">
        <v>87</v>
      </c>
      <c r="G78" s="2" t="s">
        <v>97</v>
      </c>
      <c r="H78" s="2" t="s">
        <v>5</v>
      </c>
      <c r="I78" s="7">
        <v>3800</v>
      </c>
      <c r="J78" s="8">
        <v>3883</v>
      </c>
      <c r="K78" s="52">
        <v>4427</v>
      </c>
    </row>
    <row r="79" spans="2:11" ht="35.25" customHeight="1">
      <c r="B79" s="61" t="s">
        <v>76</v>
      </c>
      <c r="C79" s="62"/>
      <c r="D79" s="63"/>
      <c r="E79" s="2" t="s">
        <v>4</v>
      </c>
      <c r="F79" s="2" t="s">
        <v>87</v>
      </c>
      <c r="G79" s="2" t="s">
        <v>97</v>
      </c>
      <c r="H79" s="2" t="s">
        <v>77</v>
      </c>
      <c r="I79" s="7">
        <v>3800</v>
      </c>
      <c r="J79" s="8">
        <v>3883</v>
      </c>
      <c r="K79" s="52">
        <v>4427</v>
      </c>
    </row>
    <row r="80" spans="2:11" ht="22.5" customHeight="1">
      <c r="B80" s="84" t="s">
        <v>49</v>
      </c>
      <c r="C80" s="85"/>
      <c r="D80" s="86"/>
      <c r="E80" s="2" t="s">
        <v>4</v>
      </c>
      <c r="F80" s="2" t="s">
        <v>87</v>
      </c>
      <c r="G80" s="2" t="s">
        <v>98</v>
      </c>
      <c r="H80" s="2" t="s">
        <v>5</v>
      </c>
      <c r="I80" s="7">
        <v>1169</v>
      </c>
      <c r="J80" s="8">
        <v>1327</v>
      </c>
      <c r="K80" s="52">
        <v>1513</v>
      </c>
    </row>
    <row r="81" spans="2:11" ht="28.5" customHeight="1">
      <c r="B81" s="61" t="s">
        <v>76</v>
      </c>
      <c r="C81" s="62"/>
      <c r="D81" s="63"/>
      <c r="E81" s="2" t="s">
        <v>4</v>
      </c>
      <c r="F81" s="2" t="s">
        <v>87</v>
      </c>
      <c r="G81" s="2" t="s">
        <v>98</v>
      </c>
      <c r="H81" s="2" t="s">
        <v>77</v>
      </c>
      <c r="I81" s="7">
        <f>I80</f>
        <v>1169</v>
      </c>
      <c r="J81" s="8">
        <v>1327</v>
      </c>
      <c r="K81" s="52">
        <v>1513</v>
      </c>
    </row>
    <row r="82" spans="2:11" ht="30.75" customHeight="1">
      <c r="B82" s="84" t="s">
        <v>50</v>
      </c>
      <c r="C82" s="85"/>
      <c r="D82" s="86"/>
      <c r="E82" s="2" t="s">
        <v>4</v>
      </c>
      <c r="F82" s="2" t="s">
        <v>87</v>
      </c>
      <c r="G82" s="2" t="s">
        <v>99</v>
      </c>
      <c r="H82" s="2" t="s">
        <v>5</v>
      </c>
      <c r="I82" s="7">
        <v>1000</v>
      </c>
      <c r="J82" s="8">
        <v>1848</v>
      </c>
      <c r="K82" s="52">
        <v>2107</v>
      </c>
    </row>
    <row r="83" spans="2:11" ht="31.5" customHeight="1">
      <c r="B83" s="61" t="s">
        <v>76</v>
      </c>
      <c r="C83" s="62"/>
      <c r="D83" s="63"/>
      <c r="E83" s="2" t="s">
        <v>4</v>
      </c>
      <c r="F83" s="2" t="s">
        <v>87</v>
      </c>
      <c r="G83" s="2" t="s">
        <v>99</v>
      </c>
      <c r="H83" s="2" t="s">
        <v>77</v>
      </c>
      <c r="I83" s="7">
        <v>1000</v>
      </c>
      <c r="J83" s="8">
        <v>1848</v>
      </c>
      <c r="K83" s="52">
        <v>2107</v>
      </c>
    </row>
    <row r="84" spans="2:11" ht="27.75" customHeight="1">
      <c r="B84" s="61" t="s">
        <v>100</v>
      </c>
      <c r="C84" s="62"/>
      <c r="D84" s="63"/>
      <c r="E84" s="2" t="s">
        <v>4</v>
      </c>
      <c r="F84" s="2" t="s">
        <v>87</v>
      </c>
      <c r="G84" s="2" t="s">
        <v>101</v>
      </c>
      <c r="H84" s="2" t="s">
        <v>5</v>
      </c>
      <c r="I84" s="7">
        <v>1490</v>
      </c>
      <c r="J84" s="8">
        <v>1072</v>
      </c>
      <c r="K84" s="52">
        <v>1222</v>
      </c>
    </row>
    <row r="85" spans="2:11" ht="29.25" customHeight="1">
      <c r="B85" s="61" t="s">
        <v>76</v>
      </c>
      <c r="C85" s="62"/>
      <c r="D85" s="63"/>
      <c r="E85" s="2" t="s">
        <v>4</v>
      </c>
      <c r="F85" s="2" t="s">
        <v>87</v>
      </c>
      <c r="G85" s="2" t="s">
        <v>101</v>
      </c>
      <c r="H85" s="2" t="s">
        <v>77</v>
      </c>
      <c r="I85" s="7">
        <f>I84</f>
        <v>1490</v>
      </c>
      <c r="J85" s="8">
        <v>1072</v>
      </c>
      <c r="K85" s="52">
        <v>1222</v>
      </c>
    </row>
    <row r="86" spans="2:11" ht="20.25" customHeight="1">
      <c r="B86" s="93" t="s">
        <v>60</v>
      </c>
      <c r="C86" s="94"/>
      <c r="D86" s="95"/>
      <c r="E86" s="12" t="s">
        <v>4</v>
      </c>
      <c r="F86" s="12" t="s">
        <v>61</v>
      </c>
      <c r="G86" s="12" t="s">
        <v>12</v>
      </c>
      <c r="H86" s="12" t="s">
        <v>5</v>
      </c>
      <c r="I86" s="14">
        <v>284</v>
      </c>
      <c r="J86" s="14">
        <v>353</v>
      </c>
      <c r="K86" s="50">
        <v>402</v>
      </c>
    </row>
    <row r="87" spans="2:11" ht="26.25" customHeight="1">
      <c r="B87" s="90" t="s">
        <v>62</v>
      </c>
      <c r="C87" s="85"/>
      <c r="D87" s="86"/>
      <c r="E87" s="2" t="s">
        <v>4</v>
      </c>
      <c r="F87" s="2" t="s">
        <v>63</v>
      </c>
      <c r="G87" s="2" t="s">
        <v>12</v>
      </c>
      <c r="H87" s="2" t="s">
        <v>5</v>
      </c>
      <c r="I87" s="7">
        <v>284</v>
      </c>
      <c r="J87" s="7">
        <f>J86</f>
        <v>353</v>
      </c>
      <c r="K87" s="52">
        <v>402</v>
      </c>
    </row>
    <row r="88" spans="2:11" ht="28.5" customHeight="1">
      <c r="B88" s="84" t="s">
        <v>64</v>
      </c>
      <c r="C88" s="91"/>
      <c r="D88" s="92"/>
      <c r="E88" s="2" t="s">
        <v>4</v>
      </c>
      <c r="F88" s="2" t="s">
        <v>63</v>
      </c>
      <c r="G88" s="2" t="s">
        <v>65</v>
      </c>
      <c r="H88" s="2" t="s">
        <v>5</v>
      </c>
      <c r="I88" s="7">
        <f>I86</f>
        <v>284</v>
      </c>
      <c r="J88" s="7">
        <f>J86</f>
        <v>353</v>
      </c>
      <c r="K88" s="52">
        <v>402</v>
      </c>
    </row>
    <row r="89" spans="2:11" ht="29.25" customHeight="1">
      <c r="B89" s="84" t="s">
        <v>66</v>
      </c>
      <c r="C89" s="85"/>
      <c r="D89" s="86"/>
      <c r="E89" s="2" t="s">
        <v>4</v>
      </c>
      <c r="F89" s="2" t="s">
        <v>63</v>
      </c>
      <c r="G89" s="2" t="s">
        <v>89</v>
      </c>
      <c r="H89" s="2" t="s">
        <v>5</v>
      </c>
      <c r="I89" s="7">
        <f>I86</f>
        <v>284</v>
      </c>
      <c r="J89" s="7">
        <f>J86</f>
        <v>353</v>
      </c>
      <c r="K89" s="52">
        <v>402</v>
      </c>
    </row>
    <row r="90" spans="2:11" ht="27.75" customHeight="1">
      <c r="B90" s="61" t="s">
        <v>76</v>
      </c>
      <c r="C90" s="62"/>
      <c r="D90" s="63"/>
      <c r="E90" s="2" t="s">
        <v>4</v>
      </c>
      <c r="F90" s="2" t="s">
        <v>63</v>
      </c>
      <c r="G90" s="2" t="s">
        <v>89</v>
      </c>
      <c r="H90" s="2" t="s">
        <v>77</v>
      </c>
      <c r="I90" s="7">
        <f>I86</f>
        <v>284</v>
      </c>
      <c r="J90" s="7">
        <f>J86</f>
        <v>353</v>
      </c>
      <c r="K90" s="52">
        <v>402</v>
      </c>
    </row>
    <row r="91" spans="2:11" ht="27" customHeight="1">
      <c r="B91" s="81" t="s">
        <v>20</v>
      </c>
      <c r="C91" s="82"/>
      <c r="D91" s="82"/>
      <c r="E91" s="12" t="s">
        <v>4</v>
      </c>
      <c r="F91" s="12" t="s">
        <v>19</v>
      </c>
      <c r="G91" s="12" t="s">
        <v>12</v>
      </c>
      <c r="H91" s="12" t="s">
        <v>5</v>
      </c>
      <c r="I91" s="18">
        <f>I103+I111</f>
        <v>19878</v>
      </c>
      <c r="J91" s="18">
        <f>I91*1.09</f>
        <v>21667.02</v>
      </c>
      <c r="K91" s="50">
        <v>24700</v>
      </c>
    </row>
    <row r="92" spans="2:11" ht="43.5" customHeight="1" hidden="1">
      <c r="B92" s="83" t="s">
        <v>20</v>
      </c>
      <c r="C92" s="72"/>
      <c r="D92" s="72"/>
      <c r="E92" s="2" t="s">
        <v>4</v>
      </c>
      <c r="F92" s="2" t="s">
        <v>21</v>
      </c>
      <c r="G92" s="2" t="s">
        <v>12</v>
      </c>
      <c r="H92" s="2" t="s">
        <v>5</v>
      </c>
      <c r="I92" s="7" t="e">
        <f>ROUND(#REF!*#REF!,1)</f>
        <v>#REF!</v>
      </c>
      <c r="J92" s="18" t="e">
        <f aca="true" t="shared" si="2" ref="J92:J115">I92*1.09</f>
        <v>#REF!</v>
      </c>
      <c r="K92" s="52" t="e">
        <f aca="true" t="shared" si="3" ref="K92:K101">J92*1.14</f>
        <v>#REF!</v>
      </c>
    </row>
    <row r="93" spans="2:11" ht="50.25" customHeight="1" hidden="1">
      <c r="B93" s="79" t="s">
        <v>23</v>
      </c>
      <c r="C93" s="89"/>
      <c r="D93" s="89"/>
      <c r="E93" s="2" t="s">
        <v>4</v>
      </c>
      <c r="F93" s="2" t="s">
        <v>21</v>
      </c>
      <c r="G93" s="2" t="s">
        <v>24</v>
      </c>
      <c r="H93" s="2" t="s">
        <v>5</v>
      </c>
      <c r="I93" s="7" t="e">
        <f>ROUND(#REF!*#REF!,1)</f>
        <v>#REF!</v>
      </c>
      <c r="J93" s="18" t="e">
        <f t="shared" si="2"/>
        <v>#REF!</v>
      </c>
      <c r="K93" s="52" t="e">
        <f t="shared" si="3"/>
        <v>#REF!</v>
      </c>
    </row>
    <row r="94" spans="2:11" ht="31.5" customHeight="1" hidden="1">
      <c r="B94" s="79" t="s">
        <v>17</v>
      </c>
      <c r="C94" s="73"/>
      <c r="D94" s="73"/>
      <c r="E94" s="2" t="s">
        <v>4</v>
      </c>
      <c r="F94" s="2" t="s">
        <v>21</v>
      </c>
      <c r="G94" s="2" t="s">
        <v>24</v>
      </c>
      <c r="H94" s="2" t="s">
        <v>18</v>
      </c>
      <c r="I94" s="7" t="e">
        <f>ROUND(#REF!*#REF!,1)</f>
        <v>#REF!</v>
      </c>
      <c r="J94" s="18" t="e">
        <f t="shared" si="2"/>
        <v>#REF!</v>
      </c>
      <c r="K94" s="52" t="e">
        <f t="shared" si="3"/>
        <v>#REF!</v>
      </c>
    </row>
    <row r="95" spans="2:11" ht="30" customHeight="1" hidden="1">
      <c r="B95" s="84" t="s">
        <v>67</v>
      </c>
      <c r="C95" s="85"/>
      <c r="D95" s="86"/>
      <c r="E95" s="2" t="s">
        <v>4</v>
      </c>
      <c r="F95" s="2" t="s">
        <v>21</v>
      </c>
      <c r="G95" s="2" t="s">
        <v>68</v>
      </c>
      <c r="H95" s="2" t="s">
        <v>5</v>
      </c>
      <c r="I95" s="7" t="e">
        <f>ROUND(#REF!*#REF!,1)</f>
        <v>#REF!</v>
      </c>
      <c r="J95" s="18" t="e">
        <f t="shared" si="2"/>
        <v>#REF!</v>
      </c>
      <c r="K95" s="52" t="e">
        <f t="shared" si="3"/>
        <v>#REF!</v>
      </c>
    </row>
    <row r="96" spans="2:11" ht="30" customHeight="1" hidden="1">
      <c r="B96" s="84" t="s">
        <v>17</v>
      </c>
      <c r="C96" s="85"/>
      <c r="D96" s="86"/>
      <c r="E96" s="2" t="s">
        <v>4</v>
      </c>
      <c r="F96" s="2" t="s">
        <v>21</v>
      </c>
      <c r="G96" s="2" t="s">
        <v>68</v>
      </c>
      <c r="H96" s="2" t="s">
        <v>18</v>
      </c>
      <c r="I96" s="7" t="e">
        <f>ROUND(#REF!*#REF!,1)</f>
        <v>#REF!</v>
      </c>
      <c r="J96" s="18" t="e">
        <f t="shared" si="2"/>
        <v>#REF!</v>
      </c>
      <c r="K96" s="52" t="e">
        <f t="shared" si="3"/>
        <v>#REF!</v>
      </c>
    </row>
    <row r="97" spans="2:11" ht="45" customHeight="1" hidden="1">
      <c r="B97" s="84" t="s">
        <v>34</v>
      </c>
      <c r="C97" s="85"/>
      <c r="D97" s="86"/>
      <c r="E97" s="2" t="s">
        <v>4</v>
      </c>
      <c r="F97" s="2" t="s">
        <v>21</v>
      </c>
      <c r="G97" s="2" t="s">
        <v>35</v>
      </c>
      <c r="H97" s="2" t="s">
        <v>5</v>
      </c>
      <c r="I97" s="7" t="e">
        <f>ROUND(#REF!*#REF!,1)</f>
        <v>#REF!</v>
      </c>
      <c r="J97" s="18" t="e">
        <f t="shared" si="2"/>
        <v>#REF!</v>
      </c>
      <c r="K97" s="52" t="e">
        <f t="shared" si="3"/>
        <v>#REF!</v>
      </c>
    </row>
    <row r="98" spans="2:11" ht="54" customHeight="1" hidden="1">
      <c r="B98" s="84" t="s">
        <v>38</v>
      </c>
      <c r="C98" s="85"/>
      <c r="D98" s="86"/>
      <c r="E98" s="2" t="s">
        <v>4</v>
      </c>
      <c r="F98" s="2" t="s">
        <v>21</v>
      </c>
      <c r="G98" s="2" t="s">
        <v>35</v>
      </c>
      <c r="H98" s="2" t="s">
        <v>36</v>
      </c>
      <c r="I98" s="7" t="e">
        <f>ROUND(#REF!*#REF!,1)</f>
        <v>#REF!</v>
      </c>
      <c r="J98" s="18" t="e">
        <f t="shared" si="2"/>
        <v>#REF!</v>
      </c>
      <c r="K98" s="52" t="e">
        <f t="shared" si="3"/>
        <v>#REF!</v>
      </c>
    </row>
    <row r="99" spans="2:11" ht="26.25" customHeight="1" hidden="1">
      <c r="B99" s="61"/>
      <c r="C99" s="62"/>
      <c r="D99" s="63"/>
      <c r="E99" s="2"/>
      <c r="F99" s="2"/>
      <c r="G99" s="2"/>
      <c r="H99" s="2"/>
      <c r="I99" s="7" t="e">
        <f>ROUND(#REF!*#REF!,1)</f>
        <v>#REF!</v>
      </c>
      <c r="J99" s="18" t="e">
        <f t="shared" si="2"/>
        <v>#REF!</v>
      </c>
      <c r="K99" s="52" t="e">
        <f t="shared" si="3"/>
        <v>#REF!</v>
      </c>
    </row>
    <row r="100" spans="2:11" ht="93" customHeight="1" hidden="1">
      <c r="B100" s="87"/>
      <c r="C100" s="56"/>
      <c r="D100" s="57"/>
      <c r="E100" s="2"/>
      <c r="F100" s="2"/>
      <c r="G100" s="2"/>
      <c r="H100" s="2"/>
      <c r="I100" s="7" t="e">
        <f>ROUND(#REF!*#REF!,1)</f>
        <v>#REF!</v>
      </c>
      <c r="J100" s="18" t="e">
        <f t="shared" si="2"/>
        <v>#REF!</v>
      </c>
      <c r="K100" s="52" t="e">
        <f t="shared" si="3"/>
        <v>#REF!</v>
      </c>
    </row>
    <row r="101" spans="2:11" ht="93" customHeight="1" hidden="1">
      <c r="B101" s="53"/>
      <c r="C101" s="54"/>
      <c r="D101" s="55"/>
      <c r="E101" s="2"/>
      <c r="F101" s="2"/>
      <c r="G101" s="2"/>
      <c r="H101" s="2"/>
      <c r="I101" s="7" t="e">
        <f>ROUND(#REF!*#REF!,1)</f>
        <v>#REF!</v>
      </c>
      <c r="J101" s="18" t="e">
        <f t="shared" si="2"/>
        <v>#REF!</v>
      </c>
      <c r="K101" s="52" t="e">
        <f t="shared" si="3"/>
        <v>#REF!</v>
      </c>
    </row>
    <row r="102" spans="2:11" ht="12.75">
      <c r="B102" s="79" t="s">
        <v>23</v>
      </c>
      <c r="C102" s="88"/>
      <c r="D102" s="88"/>
      <c r="E102" s="6" t="s">
        <v>4</v>
      </c>
      <c r="F102" s="2" t="s">
        <v>21</v>
      </c>
      <c r="G102" s="2" t="s">
        <v>24</v>
      </c>
      <c r="H102" s="2" t="s">
        <v>5</v>
      </c>
      <c r="I102" s="7">
        <v>19101</v>
      </c>
      <c r="J102" s="8">
        <v>20820</v>
      </c>
      <c r="K102" s="52">
        <v>23735</v>
      </c>
    </row>
    <row r="103" spans="2:11" ht="25.5" customHeight="1">
      <c r="B103" s="79" t="s">
        <v>17</v>
      </c>
      <c r="C103" s="73"/>
      <c r="D103" s="73"/>
      <c r="E103" s="6" t="s">
        <v>4</v>
      </c>
      <c r="F103" s="2" t="s">
        <v>21</v>
      </c>
      <c r="G103" s="2" t="s">
        <v>90</v>
      </c>
      <c r="H103" s="2" t="s">
        <v>5</v>
      </c>
      <c r="I103" s="7">
        <f>I102</f>
        <v>19101</v>
      </c>
      <c r="J103" s="8">
        <v>20820</v>
      </c>
      <c r="K103" s="52">
        <v>23735</v>
      </c>
    </row>
    <row r="104" spans="2:11" ht="54.75" customHeight="1" hidden="1">
      <c r="B104" s="61"/>
      <c r="C104" s="62"/>
      <c r="D104" s="63"/>
      <c r="E104" s="6"/>
      <c r="F104" s="2"/>
      <c r="G104" s="2"/>
      <c r="H104" s="2"/>
      <c r="I104" s="7"/>
      <c r="J104" s="8">
        <f t="shared" si="2"/>
        <v>0</v>
      </c>
      <c r="K104" s="52">
        <f>J104*1.14</f>
        <v>0</v>
      </c>
    </row>
    <row r="105" spans="2:11" ht="25.5" customHeight="1" hidden="1">
      <c r="B105" s="61"/>
      <c r="C105" s="62"/>
      <c r="D105" s="63"/>
      <c r="E105" s="6"/>
      <c r="F105" s="2"/>
      <c r="G105" s="2"/>
      <c r="H105" s="2"/>
      <c r="I105" s="7"/>
      <c r="J105" s="8">
        <f t="shared" si="2"/>
        <v>0</v>
      </c>
      <c r="K105" s="52">
        <f>J105*1.14</f>
        <v>0</v>
      </c>
    </row>
    <row r="106" spans="2:11" ht="63.75" customHeight="1">
      <c r="B106" s="61" t="s">
        <v>91</v>
      </c>
      <c r="C106" s="62"/>
      <c r="D106" s="63"/>
      <c r="E106" s="6" t="s">
        <v>4</v>
      </c>
      <c r="F106" s="2" t="s">
        <v>21</v>
      </c>
      <c r="G106" s="2" t="s">
        <v>90</v>
      </c>
      <c r="H106" s="2" t="s">
        <v>5</v>
      </c>
      <c r="I106" s="7">
        <f>I102</f>
        <v>19101</v>
      </c>
      <c r="J106" s="8">
        <v>20820</v>
      </c>
      <c r="K106" s="52">
        <v>23735</v>
      </c>
    </row>
    <row r="107" spans="2:11" ht="30.75" customHeight="1">
      <c r="B107" s="61" t="s">
        <v>84</v>
      </c>
      <c r="C107" s="62"/>
      <c r="D107" s="63"/>
      <c r="E107" s="6" t="s">
        <v>4</v>
      </c>
      <c r="F107" s="2" t="s">
        <v>21</v>
      </c>
      <c r="G107" s="2" t="s">
        <v>90</v>
      </c>
      <c r="H107" s="2" t="s">
        <v>4</v>
      </c>
      <c r="I107" s="7">
        <f>I102</f>
        <v>19101</v>
      </c>
      <c r="J107" s="8">
        <v>20820</v>
      </c>
      <c r="K107" s="52">
        <v>23735</v>
      </c>
    </row>
    <row r="108" spans="2:11" ht="30.75" customHeight="1" hidden="1">
      <c r="B108" s="61" t="s">
        <v>110</v>
      </c>
      <c r="C108" s="62"/>
      <c r="D108" s="63"/>
      <c r="E108" s="6"/>
      <c r="F108" s="2" t="s">
        <v>21</v>
      </c>
      <c r="G108" s="2" t="s">
        <v>90</v>
      </c>
      <c r="H108" s="2" t="s">
        <v>5</v>
      </c>
      <c r="I108" s="7"/>
      <c r="J108" s="8">
        <f t="shared" si="2"/>
        <v>0</v>
      </c>
      <c r="K108" s="52">
        <f>J108*1.14</f>
        <v>0</v>
      </c>
    </row>
    <row r="109" spans="2:11" ht="66" customHeight="1" hidden="1">
      <c r="B109" s="61" t="s">
        <v>91</v>
      </c>
      <c r="C109" s="62"/>
      <c r="D109" s="63"/>
      <c r="E109" s="6"/>
      <c r="F109" s="2" t="s">
        <v>21</v>
      </c>
      <c r="G109" s="2" t="s">
        <v>90</v>
      </c>
      <c r="H109" s="2"/>
      <c r="I109" s="7"/>
      <c r="J109" s="8">
        <f t="shared" si="2"/>
        <v>0</v>
      </c>
      <c r="K109" s="52">
        <f>J109*1.14</f>
        <v>0</v>
      </c>
    </row>
    <row r="110" spans="2:11" ht="34.5" customHeight="1" hidden="1">
      <c r="B110" s="61" t="s">
        <v>84</v>
      </c>
      <c r="C110" s="62"/>
      <c r="D110" s="63"/>
      <c r="E110" s="6" t="s">
        <v>4</v>
      </c>
      <c r="F110" s="2" t="s">
        <v>21</v>
      </c>
      <c r="G110" s="2"/>
      <c r="H110" s="2"/>
      <c r="I110" s="7"/>
      <c r="J110" s="8">
        <f t="shared" si="2"/>
        <v>0</v>
      </c>
      <c r="K110" s="52">
        <f>J110*1.14</f>
        <v>0</v>
      </c>
    </row>
    <row r="111" spans="2:11" ht="21" customHeight="1">
      <c r="B111" s="84" t="s">
        <v>67</v>
      </c>
      <c r="C111" s="85"/>
      <c r="D111" s="86"/>
      <c r="E111" s="6" t="s">
        <v>4</v>
      </c>
      <c r="F111" s="2" t="s">
        <v>21</v>
      </c>
      <c r="G111" s="2" t="s">
        <v>68</v>
      </c>
      <c r="H111" s="2" t="s">
        <v>5</v>
      </c>
      <c r="I111" s="7">
        <v>777</v>
      </c>
      <c r="J111" s="8">
        <v>847</v>
      </c>
      <c r="K111" s="52">
        <v>965</v>
      </c>
    </row>
    <row r="112" spans="2:11" ht="25.5" customHeight="1">
      <c r="B112" s="84" t="s">
        <v>17</v>
      </c>
      <c r="C112" s="85"/>
      <c r="D112" s="86"/>
      <c r="E112" s="6" t="s">
        <v>4</v>
      </c>
      <c r="F112" s="2" t="s">
        <v>21</v>
      </c>
      <c r="G112" s="2" t="s">
        <v>92</v>
      </c>
      <c r="H112" s="2" t="s">
        <v>5</v>
      </c>
      <c r="I112" s="7">
        <f>I111</f>
        <v>777</v>
      </c>
      <c r="J112" s="8">
        <v>847</v>
      </c>
      <c r="K112" s="52">
        <v>965</v>
      </c>
    </row>
    <row r="113" spans="2:11" ht="25.5" customHeight="1" hidden="1">
      <c r="B113" s="11"/>
      <c r="C113" s="9"/>
      <c r="D113" s="10"/>
      <c r="E113" s="6" t="s">
        <v>4</v>
      </c>
      <c r="F113" s="2"/>
      <c r="G113" s="2"/>
      <c r="H113" s="2"/>
      <c r="I113" s="7"/>
      <c r="J113" s="8">
        <f t="shared" si="2"/>
        <v>0</v>
      </c>
      <c r="K113" s="52">
        <f>J113*1.14</f>
        <v>0</v>
      </c>
    </row>
    <row r="114" spans="2:11" ht="25.5" customHeight="1" hidden="1">
      <c r="B114" s="61" t="s">
        <v>93</v>
      </c>
      <c r="C114" s="62"/>
      <c r="D114" s="63"/>
      <c r="E114" s="6"/>
      <c r="F114" s="2" t="s">
        <v>21</v>
      </c>
      <c r="G114" s="2" t="s">
        <v>94</v>
      </c>
      <c r="H114" s="2" t="s">
        <v>5</v>
      </c>
      <c r="I114" s="7"/>
      <c r="J114" s="8">
        <f t="shared" si="2"/>
        <v>0</v>
      </c>
      <c r="K114" s="52">
        <f>J114*1.14</f>
        <v>0</v>
      </c>
    </row>
    <row r="115" spans="2:11" ht="25.5" customHeight="1" hidden="1">
      <c r="B115" s="61" t="s">
        <v>84</v>
      </c>
      <c r="C115" s="62"/>
      <c r="D115" s="63"/>
      <c r="E115" s="6"/>
      <c r="F115" s="2" t="s">
        <v>21</v>
      </c>
      <c r="G115" s="2" t="s">
        <v>94</v>
      </c>
      <c r="H115" s="2" t="s">
        <v>4</v>
      </c>
      <c r="I115" s="7"/>
      <c r="J115" s="8">
        <f t="shared" si="2"/>
        <v>0</v>
      </c>
      <c r="K115" s="52">
        <f>J115*1.14</f>
        <v>0</v>
      </c>
    </row>
    <row r="116" spans="2:11" ht="30.75" customHeight="1">
      <c r="B116" s="61" t="s">
        <v>95</v>
      </c>
      <c r="C116" s="62"/>
      <c r="D116" s="63"/>
      <c r="E116" s="6" t="s">
        <v>4</v>
      </c>
      <c r="F116" s="2" t="s">
        <v>21</v>
      </c>
      <c r="G116" s="2" t="s">
        <v>92</v>
      </c>
      <c r="H116" s="2" t="s">
        <v>5</v>
      </c>
      <c r="I116" s="7">
        <f>I111</f>
        <v>777</v>
      </c>
      <c r="J116" s="8">
        <v>847</v>
      </c>
      <c r="K116" s="52">
        <v>965</v>
      </c>
    </row>
    <row r="117" spans="2:11" ht="34.5" customHeight="1">
      <c r="B117" s="61" t="s">
        <v>84</v>
      </c>
      <c r="C117" s="62"/>
      <c r="D117" s="63"/>
      <c r="E117" s="6" t="s">
        <v>4</v>
      </c>
      <c r="F117" s="2" t="s">
        <v>21</v>
      </c>
      <c r="G117" s="2" t="s">
        <v>92</v>
      </c>
      <c r="H117" s="2" t="s">
        <v>4</v>
      </c>
      <c r="I117" s="7">
        <f>I111</f>
        <v>777</v>
      </c>
      <c r="J117" s="8">
        <v>847</v>
      </c>
      <c r="K117" s="52">
        <v>965</v>
      </c>
    </row>
    <row r="118" spans="2:11" ht="20.25" customHeight="1">
      <c r="B118" s="81" t="s">
        <v>22</v>
      </c>
      <c r="C118" s="82"/>
      <c r="D118" s="82"/>
      <c r="E118" s="13" t="s">
        <v>4</v>
      </c>
      <c r="F118" s="13" t="s">
        <v>9</v>
      </c>
      <c r="G118" s="13" t="s">
        <v>12</v>
      </c>
      <c r="H118" s="12" t="s">
        <v>5</v>
      </c>
      <c r="I118" s="14">
        <v>100</v>
      </c>
      <c r="J118" s="14">
        <f>I118*1.09</f>
        <v>109.00000000000001</v>
      </c>
      <c r="K118" s="50">
        <v>125</v>
      </c>
    </row>
    <row r="119" spans="2:11" ht="16.5" customHeight="1">
      <c r="B119" s="83" t="s">
        <v>25</v>
      </c>
      <c r="C119" s="72"/>
      <c r="D119" s="72"/>
      <c r="E119" s="2" t="s">
        <v>4</v>
      </c>
      <c r="F119" s="2" t="s">
        <v>152</v>
      </c>
      <c r="G119" s="2" t="s">
        <v>12</v>
      </c>
      <c r="H119" s="2" t="s">
        <v>5</v>
      </c>
      <c r="I119" s="7">
        <f>I118</f>
        <v>100</v>
      </c>
      <c r="J119" s="7">
        <f>J118</f>
        <v>109.00000000000001</v>
      </c>
      <c r="K119" s="52">
        <v>125</v>
      </c>
    </row>
    <row r="120" spans="2:11" ht="31.5" customHeight="1">
      <c r="B120" s="79" t="s">
        <v>37</v>
      </c>
      <c r="C120" s="73"/>
      <c r="D120" s="73"/>
      <c r="E120" s="2" t="s">
        <v>4</v>
      </c>
      <c r="F120" s="2" t="s">
        <v>152</v>
      </c>
      <c r="G120" s="2" t="s">
        <v>26</v>
      </c>
      <c r="H120" s="2" t="s">
        <v>5</v>
      </c>
      <c r="I120" s="7">
        <f>I118</f>
        <v>100</v>
      </c>
      <c r="J120" s="7">
        <f>J118</f>
        <v>109.00000000000001</v>
      </c>
      <c r="K120" s="52">
        <v>125</v>
      </c>
    </row>
    <row r="121" spans="2:11" ht="42.75" customHeight="1">
      <c r="B121" s="79" t="s">
        <v>53</v>
      </c>
      <c r="C121" s="73"/>
      <c r="D121" s="73"/>
      <c r="E121" s="2" t="s">
        <v>4</v>
      </c>
      <c r="F121" s="2" t="s">
        <v>152</v>
      </c>
      <c r="G121" s="2" t="s">
        <v>102</v>
      </c>
      <c r="H121" s="2" t="s">
        <v>5</v>
      </c>
      <c r="I121" s="7">
        <f>I118</f>
        <v>100</v>
      </c>
      <c r="J121" s="7">
        <f>J118</f>
        <v>109.00000000000001</v>
      </c>
      <c r="K121" s="52">
        <v>125</v>
      </c>
    </row>
    <row r="122" spans="2:11" ht="33" customHeight="1">
      <c r="B122" s="61" t="s">
        <v>84</v>
      </c>
      <c r="C122" s="62"/>
      <c r="D122" s="63"/>
      <c r="E122" s="2" t="s">
        <v>4</v>
      </c>
      <c r="F122" s="2" t="s">
        <v>152</v>
      </c>
      <c r="G122" s="2" t="s">
        <v>102</v>
      </c>
      <c r="H122" s="2" t="s">
        <v>4</v>
      </c>
      <c r="I122" s="7">
        <f>I118</f>
        <v>100</v>
      </c>
      <c r="J122" s="7">
        <f>J118</f>
        <v>109.00000000000001</v>
      </c>
      <c r="K122" s="52">
        <v>125</v>
      </c>
    </row>
    <row r="123" spans="2:11" ht="19.5" customHeight="1">
      <c r="B123" s="80" t="s">
        <v>135</v>
      </c>
      <c r="C123" s="74"/>
      <c r="D123" s="75"/>
      <c r="E123" s="12" t="s">
        <v>4</v>
      </c>
      <c r="F123" s="12" t="s">
        <v>136</v>
      </c>
      <c r="G123" s="12" t="s">
        <v>12</v>
      </c>
      <c r="H123" s="12" t="s">
        <v>5</v>
      </c>
      <c r="I123" s="14">
        <v>374</v>
      </c>
      <c r="J123" s="14">
        <v>408</v>
      </c>
      <c r="K123" s="50">
        <v>465</v>
      </c>
    </row>
    <row r="124" spans="2:11" ht="36.75" customHeight="1">
      <c r="B124" s="61" t="s">
        <v>137</v>
      </c>
      <c r="C124" s="74"/>
      <c r="D124" s="75"/>
      <c r="E124" s="2" t="s">
        <v>4</v>
      </c>
      <c r="F124" s="2" t="s">
        <v>132</v>
      </c>
      <c r="G124" s="2" t="s">
        <v>133</v>
      </c>
      <c r="H124" s="2" t="s">
        <v>134</v>
      </c>
      <c r="I124" s="7">
        <f>I123</f>
        <v>374</v>
      </c>
      <c r="J124" s="7">
        <v>408</v>
      </c>
      <c r="K124" s="52">
        <v>465</v>
      </c>
    </row>
    <row r="125" spans="2:11" ht="22.5" customHeight="1">
      <c r="B125" s="68" t="s">
        <v>130</v>
      </c>
      <c r="C125" s="76"/>
      <c r="D125" s="77"/>
      <c r="E125" s="40" t="s">
        <v>128</v>
      </c>
      <c r="F125" s="2"/>
      <c r="G125" s="2"/>
      <c r="H125" s="2"/>
      <c r="I125" s="39">
        <f>I128+I130</f>
        <v>2079</v>
      </c>
      <c r="J125" s="49">
        <v>2266</v>
      </c>
      <c r="K125" s="51">
        <v>2583</v>
      </c>
    </row>
    <row r="126" spans="2:11" ht="53.25" customHeight="1">
      <c r="B126" s="78" t="s">
        <v>39</v>
      </c>
      <c r="C126" s="78"/>
      <c r="D126" s="78"/>
      <c r="E126" s="4" t="s">
        <v>128</v>
      </c>
      <c r="F126" s="2" t="s">
        <v>33</v>
      </c>
      <c r="G126" s="2" t="s">
        <v>12</v>
      </c>
      <c r="H126" s="2" t="s">
        <v>5</v>
      </c>
      <c r="I126" s="7">
        <f>I125</f>
        <v>2079</v>
      </c>
      <c r="J126" s="1">
        <v>2266</v>
      </c>
      <c r="K126" s="52">
        <v>2583</v>
      </c>
    </row>
    <row r="127" spans="2:11" ht="32.25" customHeight="1">
      <c r="B127" s="73" t="s">
        <v>13</v>
      </c>
      <c r="C127" s="73"/>
      <c r="D127" s="73"/>
      <c r="E127" s="4" t="s">
        <v>128</v>
      </c>
      <c r="F127" s="2" t="s">
        <v>33</v>
      </c>
      <c r="G127" s="2" t="s">
        <v>75</v>
      </c>
      <c r="H127" s="2" t="s">
        <v>5</v>
      </c>
      <c r="I127" s="1">
        <f>I125</f>
        <v>2079</v>
      </c>
      <c r="J127" s="1">
        <v>2266</v>
      </c>
      <c r="K127" s="52">
        <v>2583</v>
      </c>
    </row>
    <row r="128" spans="2:11" ht="39.75" customHeight="1">
      <c r="B128" s="73" t="s">
        <v>105</v>
      </c>
      <c r="C128" s="73"/>
      <c r="D128" s="73"/>
      <c r="E128" s="4" t="s">
        <v>128</v>
      </c>
      <c r="F128" s="2" t="s">
        <v>33</v>
      </c>
      <c r="G128" s="2" t="s">
        <v>104</v>
      </c>
      <c r="H128" s="2" t="s">
        <v>5</v>
      </c>
      <c r="I128" s="7">
        <v>1439</v>
      </c>
      <c r="J128" s="1">
        <v>1569</v>
      </c>
      <c r="K128" s="52">
        <v>1789</v>
      </c>
    </row>
    <row r="129" spans="2:11" ht="33" customHeight="1">
      <c r="B129" s="61" t="s">
        <v>76</v>
      </c>
      <c r="C129" s="62"/>
      <c r="D129" s="63"/>
      <c r="E129" s="4" t="s">
        <v>128</v>
      </c>
      <c r="F129" s="2" t="s">
        <v>33</v>
      </c>
      <c r="G129" s="2" t="s">
        <v>104</v>
      </c>
      <c r="H129" s="2" t="s">
        <v>77</v>
      </c>
      <c r="I129" s="7">
        <f>I128</f>
        <v>1439</v>
      </c>
      <c r="J129" s="1">
        <v>1569</v>
      </c>
      <c r="K129" s="52">
        <v>1789</v>
      </c>
    </row>
    <row r="130" spans="2:11" ht="33" customHeight="1">
      <c r="B130" s="73" t="s">
        <v>16</v>
      </c>
      <c r="C130" s="73"/>
      <c r="D130" s="73"/>
      <c r="E130" s="4" t="s">
        <v>128</v>
      </c>
      <c r="F130" s="2" t="s">
        <v>33</v>
      </c>
      <c r="G130" s="2" t="s">
        <v>78</v>
      </c>
      <c r="H130" s="2" t="s">
        <v>5</v>
      </c>
      <c r="I130" s="1">
        <v>640</v>
      </c>
      <c r="J130" s="1">
        <v>697</v>
      </c>
      <c r="K130" s="52">
        <v>794</v>
      </c>
    </row>
    <row r="131" spans="2:11" ht="33" customHeight="1">
      <c r="B131" s="61" t="s">
        <v>76</v>
      </c>
      <c r="C131" s="62"/>
      <c r="D131" s="63"/>
      <c r="E131" s="4" t="s">
        <v>128</v>
      </c>
      <c r="F131" s="2" t="s">
        <v>33</v>
      </c>
      <c r="G131" s="2" t="s">
        <v>78</v>
      </c>
      <c r="H131" s="2" t="s">
        <v>77</v>
      </c>
      <c r="I131" s="1">
        <v>640</v>
      </c>
      <c r="J131" s="1">
        <v>697</v>
      </c>
      <c r="K131" s="52">
        <v>794</v>
      </c>
    </row>
    <row r="132" spans="2:11" ht="21.75" customHeight="1">
      <c r="B132" s="68" t="s">
        <v>131</v>
      </c>
      <c r="C132" s="69"/>
      <c r="D132" s="70"/>
      <c r="E132" s="40" t="s">
        <v>129</v>
      </c>
      <c r="F132" s="2"/>
      <c r="G132" s="2"/>
      <c r="H132" s="2"/>
      <c r="I132" s="39">
        <v>1123</v>
      </c>
      <c r="J132" s="49">
        <v>1224</v>
      </c>
      <c r="K132" s="51">
        <v>1395</v>
      </c>
    </row>
    <row r="133" spans="2:11" ht="40.5" customHeight="1">
      <c r="B133" s="71" t="s">
        <v>127</v>
      </c>
      <c r="C133" s="72"/>
      <c r="D133" s="72"/>
      <c r="E133" s="2" t="s">
        <v>129</v>
      </c>
      <c r="F133" s="2" t="s">
        <v>124</v>
      </c>
      <c r="G133" s="2" t="s">
        <v>12</v>
      </c>
      <c r="H133" s="2" t="s">
        <v>5</v>
      </c>
      <c r="I133" s="7">
        <v>1123</v>
      </c>
      <c r="J133" s="1">
        <v>1224</v>
      </c>
      <c r="K133" s="52">
        <v>1395</v>
      </c>
    </row>
    <row r="134" spans="2:11" ht="33" customHeight="1">
      <c r="B134" s="73" t="s">
        <v>13</v>
      </c>
      <c r="C134" s="73"/>
      <c r="D134" s="73"/>
      <c r="E134" s="2" t="s">
        <v>129</v>
      </c>
      <c r="F134" s="2" t="s">
        <v>124</v>
      </c>
      <c r="G134" s="2" t="s">
        <v>75</v>
      </c>
      <c r="H134" s="2" t="s">
        <v>5</v>
      </c>
      <c r="I134" s="7">
        <v>1123</v>
      </c>
      <c r="J134" s="1">
        <v>1224</v>
      </c>
      <c r="K134" s="52">
        <v>1395</v>
      </c>
    </row>
    <row r="135" spans="2:11" ht="37.5" customHeight="1">
      <c r="B135" s="61" t="s">
        <v>125</v>
      </c>
      <c r="C135" s="62"/>
      <c r="D135" s="63"/>
      <c r="E135" s="2" t="s">
        <v>129</v>
      </c>
      <c r="F135" s="2" t="s">
        <v>124</v>
      </c>
      <c r="G135" s="2" t="s">
        <v>126</v>
      </c>
      <c r="H135" s="2" t="s">
        <v>5</v>
      </c>
      <c r="I135" s="7">
        <v>1123</v>
      </c>
      <c r="J135" s="1">
        <v>1224</v>
      </c>
      <c r="K135" s="52">
        <v>1395</v>
      </c>
    </row>
    <row r="136" spans="2:11" ht="33" customHeight="1">
      <c r="B136" s="61" t="s">
        <v>76</v>
      </c>
      <c r="C136" s="62"/>
      <c r="D136" s="63"/>
      <c r="E136" s="2" t="s">
        <v>129</v>
      </c>
      <c r="F136" s="2" t="s">
        <v>124</v>
      </c>
      <c r="G136" s="2" t="s">
        <v>126</v>
      </c>
      <c r="H136" s="2" t="s">
        <v>77</v>
      </c>
      <c r="I136" s="7">
        <v>1123</v>
      </c>
      <c r="J136" s="1">
        <v>1224</v>
      </c>
      <c r="K136" s="52">
        <v>1395</v>
      </c>
    </row>
    <row r="137" spans="2:11" ht="16.5" customHeight="1">
      <c r="B137" s="64" t="s">
        <v>54</v>
      </c>
      <c r="C137" s="65"/>
      <c r="D137" s="66"/>
      <c r="E137" s="5"/>
      <c r="F137" s="5"/>
      <c r="G137" s="5"/>
      <c r="H137" s="5"/>
      <c r="I137" s="14">
        <f>I11+I28+I35+I51+I59+I86+I91+I118+I123+I125+I132</f>
        <v>53308</v>
      </c>
      <c r="J137" s="14">
        <f>J10+J125+J132</f>
        <v>58105.97</v>
      </c>
      <c r="K137" s="48">
        <f>K11+K28+K35+K51+K59+K86+K91+K118+K123+K125+K132</f>
        <v>66241</v>
      </c>
    </row>
    <row r="138" spans="2:11" ht="12.75">
      <c r="B138" s="29"/>
      <c r="C138" s="29"/>
      <c r="D138" s="29"/>
      <c r="E138" s="30"/>
      <c r="F138" s="30"/>
      <c r="G138" s="30"/>
      <c r="H138" s="30"/>
      <c r="I138" s="31"/>
      <c r="J138" s="31"/>
      <c r="K138" s="31"/>
    </row>
    <row r="139" spans="2:11" ht="12.75">
      <c r="B139" s="29"/>
      <c r="C139" s="29"/>
      <c r="D139" s="29"/>
      <c r="E139" s="30"/>
      <c r="F139" s="30"/>
      <c r="G139" s="30"/>
      <c r="H139" s="30"/>
      <c r="I139" s="31"/>
      <c r="J139" s="31"/>
      <c r="K139" s="31"/>
    </row>
    <row r="140" spans="2:11" ht="12.75">
      <c r="B140" s="29"/>
      <c r="C140" s="29"/>
      <c r="D140" s="29"/>
      <c r="E140" s="30"/>
      <c r="F140" s="30"/>
      <c r="G140" s="30"/>
      <c r="H140" s="30"/>
      <c r="I140" s="31"/>
      <c r="J140" s="31"/>
      <c r="K140" s="31"/>
    </row>
    <row r="141" spans="2:11" ht="12.75">
      <c r="B141" s="29"/>
      <c r="C141" s="29"/>
      <c r="D141" s="29"/>
      <c r="E141" s="30"/>
      <c r="F141" s="30"/>
      <c r="G141" s="30"/>
      <c r="H141" s="30"/>
      <c r="I141" s="31"/>
      <c r="J141" s="31"/>
      <c r="K141" s="31"/>
    </row>
    <row r="142" spans="2:11" ht="12.75">
      <c r="B142" s="29"/>
      <c r="C142" s="29"/>
      <c r="D142" s="29"/>
      <c r="E142" s="30"/>
      <c r="F142" s="30"/>
      <c r="G142" s="30"/>
      <c r="H142" s="30"/>
      <c r="I142" s="31"/>
      <c r="J142" s="31"/>
      <c r="K142" s="31"/>
    </row>
    <row r="143" spans="2:11" ht="12.75">
      <c r="B143" s="29"/>
      <c r="C143" s="29"/>
      <c r="D143" s="29"/>
      <c r="E143" s="30"/>
      <c r="F143" s="30"/>
      <c r="G143" s="30"/>
      <c r="H143" s="30"/>
      <c r="I143" s="31"/>
      <c r="J143" s="31"/>
      <c r="K143" s="31"/>
    </row>
    <row r="144" spans="2:11" ht="12.75">
      <c r="B144" s="29"/>
      <c r="C144" s="29"/>
      <c r="D144" s="29"/>
      <c r="E144" s="30"/>
      <c r="F144" s="30"/>
      <c r="G144" s="30"/>
      <c r="H144" s="30"/>
      <c r="I144" s="31"/>
      <c r="J144" s="31"/>
      <c r="K144" s="31"/>
    </row>
    <row r="145" spans="2:11" ht="12.75">
      <c r="B145" s="29"/>
      <c r="C145" s="29"/>
      <c r="D145" s="29"/>
      <c r="E145" s="30"/>
      <c r="F145" s="30"/>
      <c r="G145" s="30"/>
      <c r="H145" s="30"/>
      <c r="I145" s="31"/>
      <c r="J145" s="31"/>
      <c r="K145" s="31"/>
    </row>
    <row r="146" spans="2:11" ht="12.75">
      <c r="B146" s="29"/>
      <c r="C146" s="29"/>
      <c r="D146" s="29"/>
      <c r="E146" s="30"/>
      <c r="F146" s="30"/>
      <c r="G146" s="30"/>
      <c r="H146" s="30"/>
      <c r="I146" s="31"/>
      <c r="J146" s="31"/>
      <c r="K146" s="31"/>
    </row>
    <row r="147" spans="2:11" ht="12.75">
      <c r="B147" s="29"/>
      <c r="C147" s="29"/>
      <c r="D147" s="29"/>
      <c r="E147" s="30"/>
      <c r="F147" s="30"/>
      <c r="G147" s="30"/>
      <c r="H147" s="30"/>
      <c r="I147" s="31"/>
      <c r="J147" s="31"/>
      <c r="K147" s="31"/>
    </row>
    <row r="148" spans="2:11" ht="12.75">
      <c r="B148" s="29"/>
      <c r="C148" s="29"/>
      <c r="D148" s="29"/>
      <c r="E148" s="30"/>
      <c r="F148" s="30"/>
      <c r="G148" s="30"/>
      <c r="H148" s="30"/>
      <c r="I148" s="31"/>
      <c r="J148" s="31"/>
      <c r="K148" s="31"/>
    </row>
    <row r="149" spans="2:11" ht="12.75">
      <c r="B149" s="29"/>
      <c r="C149" s="29"/>
      <c r="D149" s="29"/>
      <c r="E149" s="30"/>
      <c r="F149" s="30"/>
      <c r="G149" s="30"/>
      <c r="H149" s="30"/>
      <c r="I149" s="31"/>
      <c r="J149" s="31"/>
      <c r="K149" s="31"/>
    </row>
    <row r="150" spans="2:11" ht="12.75">
      <c r="B150" s="29"/>
      <c r="C150" s="29"/>
      <c r="D150" s="29"/>
      <c r="E150" s="30"/>
      <c r="F150" s="30"/>
      <c r="G150" s="30"/>
      <c r="H150" s="30"/>
      <c r="I150" s="31"/>
      <c r="J150" s="31"/>
      <c r="K150" s="31"/>
    </row>
    <row r="151" spans="2:11" ht="12.75">
      <c r="B151" s="29"/>
      <c r="C151" s="29"/>
      <c r="D151" s="29"/>
      <c r="E151" s="30"/>
      <c r="F151" s="30"/>
      <c r="G151" s="30"/>
      <c r="H151" s="30"/>
      <c r="I151" s="31"/>
      <c r="J151" s="31"/>
      <c r="K151" s="31"/>
    </row>
    <row r="152" spans="2:11" ht="12.75">
      <c r="B152" s="29"/>
      <c r="C152" s="29"/>
      <c r="D152" s="29"/>
      <c r="E152" s="30"/>
      <c r="F152" s="30"/>
      <c r="G152" s="30"/>
      <c r="H152" s="30"/>
      <c r="I152" s="31"/>
      <c r="J152" s="31"/>
      <c r="K152" s="31"/>
    </row>
    <row r="153" spans="2:11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75">
      <c r="B159" s="59"/>
      <c r="C159" s="59"/>
      <c r="D159" s="59"/>
      <c r="E159" s="30"/>
      <c r="F159" s="30"/>
      <c r="G159" s="30"/>
      <c r="H159" s="30"/>
      <c r="I159" s="30"/>
      <c r="J159" s="30"/>
      <c r="K159" s="30"/>
    </row>
    <row r="160" spans="2:11" ht="12.75" customHeight="1">
      <c r="B160" s="67"/>
      <c r="C160" s="67"/>
      <c r="D160" s="67"/>
      <c r="E160" s="30"/>
      <c r="F160" s="32"/>
      <c r="G160" s="32"/>
      <c r="H160" s="32"/>
      <c r="I160" s="33"/>
      <c r="J160" s="33"/>
      <c r="K160" s="33"/>
    </row>
    <row r="161" spans="2:11" ht="12.75" customHeight="1">
      <c r="B161" s="59"/>
      <c r="C161" s="59"/>
      <c r="D161" s="59"/>
      <c r="E161" s="30"/>
      <c r="F161" s="32"/>
      <c r="G161" s="32"/>
      <c r="H161" s="32"/>
      <c r="I161" s="33"/>
      <c r="J161" s="33"/>
      <c r="K161" s="33"/>
    </row>
    <row r="162" spans="2:11" ht="12.75" customHeight="1">
      <c r="B162" s="59"/>
      <c r="C162" s="59"/>
      <c r="D162" s="59"/>
      <c r="E162" s="30"/>
      <c r="F162" s="32"/>
      <c r="G162" s="32"/>
      <c r="H162" s="32"/>
      <c r="I162" s="33"/>
      <c r="J162" s="33"/>
      <c r="K162" s="33"/>
    </row>
    <row r="163" spans="2:11" ht="28.5" customHeight="1">
      <c r="B163" s="59"/>
      <c r="C163" s="59"/>
      <c r="D163" s="59"/>
      <c r="E163" s="30"/>
      <c r="F163" s="32"/>
      <c r="G163" s="32"/>
      <c r="H163" s="32"/>
      <c r="I163" s="33"/>
      <c r="J163" s="33"/>
      <c r="K163" s="33"/>
    </row>
    <row r="164" spans="2:11" ht="18" customHeight="1">
      <c r="B164" s="60"/>
      <c r="C164" s="60"/>
      <c r="D164" s="60"/>
      <c r="E164" s="30"/>
      <c r="F164" s="32"/>
      <c r="G164" s="32"/>
      <c r="H164" s="32"/>
      <c r="I164" s="33"/>
      <c r="J164" s="33"/>
      <c r="K164" s="33"/>
    </row>
    <row r="165" spans="2:11" ht="12.75">
      <c r="B165" s="58"/>
      <c r="C165" s="58"/>
      <c r="D165" s="58"/>
      <c r="E165" s="30"/>
      <c r="F165" s="30"/>
      <c r="G165" s="30"/>
      <c r="H165" s="30"/>
      <c r="I165" s="33"/>
      <c r="J165" s="33"/>
      <c r="K165" s="33"/>
    </row>
    <row r="166" spans="2:1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</sheetData>
  <mergeCells count="139">
    <mergeCell ref="C6:H6"/>
    <mergeCell ref="I2:K2"/>
    <mergeCell ref="I3:K3"/>
    <mergeCell ref="I4:K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3:D73"/>
    <mergeCell ref="B74:D74"/>
    <mergeCell ref="B71:D71"/>
    <mergeCell ref="B72:D72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59:D159"/>
    <mergeCell ref="B160:D160"/>
    <mergeCell ref="B165:D165"/>
    <mergeCell ref="B161:D161"/>
    <mergeCell ref="B162:D162"/>
    <mergeCell ref="B163:D163"/>
    <mergeCell ref="B164:D1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СИЗОВА</cp:lastModifiedBy>
  <cp:lastPrinted>2011-10-17T07:36:06Z</cp:lastPrinted>
  <dcterms:created xsi:type="dcterms:W3CDTF">1996-10-08T23:32:33Z</dcterms:created>
  <dcterms:modified xsi:type="dcterms:W3CDTF">2011-10-17T07:36:33Z</dcterms:modified>
  <cp:category/>
  <cp:version/>
  <cp:contentType/>
  <cp:contentStatus/>
</cp:coreProperties>
</file>